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PG\Documents\columbus\Arbejdsmarked_PH\hjemmeside\"/>
    </mc:Choice>
  </mc:AlternateContent>
  <xr:revisionPtr revIDLastSave="0" documentId="13_ncr:1_{99845CFB-6990-4604-A3EA-55491A3DDB6D}" xr6:coauthVersionLast="47" xr6:coauthVersionMax="47" xr10:uidLastSave="{00000000-0000-0000-0000-000000000000}"/>
  <bookViews>
    <workbookView xWindow="-108" yWindow="-108" windowWidth="23256" windowHeight="12576" xr2:uid="{B5B3C6F7-E2D3-4195-8865-673F0541F699}"/>
  </bookViews>
  <sheets>
    <sheet name="Indholdsfortegnelse" sheetId="20" r:id="rId1"/>
    <sheet name="Tabel 1.1" sheetId="1" r:id="rId2"/>
    <sheet name="Tabel 1.2" sheetId="2" r:id="rId3"/>
    <sheet name="Figur 1.4" sheetId="3" r:id="rId4"/>
    <sheet name="Tabel 1.3" sheetId="4" r:id="rId5"/>
    <sheet name="Tabel 1.4" sheetId="5" r:id="rId6"/>
    <sheet name="Tabel 1.5" sheetId="6" r:id="rId7"/>
    <sheet name="Tabel 1.6" sheetId="7" r:id="rId8"/>
    <sheet name="Figur 1.6" sheetId="8" r:id="rId9"/>
    <sheet name="Tabel 1.7" sheetId="9" r:id="rId10"/>
    <sheet name="Tabel 1.8" sheetId="10" r:id="rId11"/>
    <sheet name="Tabel 1.9" sheetId="11" r:id="rId12"/>
    <sheet name="Tabel 1.10" sheetId="12" r:id="rId13"/>
    <sheet name="Tabel 1.11" sheetId="13" r:id="rId14"/>
    <sheet name="Tabel 1.12" sheetId="14" r:id="rId15"/>
    <sheet name="Tabel 1.13" sheetId="15" r:id="rId16"/>
    <sheet name="Tabel 1.14" sheetId="16" r:id="rId17"/>
    <sheet name="Tabel 1.15" sheetId="17" r:id="rId18"/>
    <sheet name="Tabel 1.16" sheetId="18" r:id="rId19"/>
    <sheet name="Tabel 2.1" sheetId="19" r:id="rId20"/>
    <sheet name="Tabel 2.2" sheetId="32" r:id="rId21"/>
    <sheet name="Tabel 2.3" sheetId="33" r:id="rId22"/>
    <sheet name="Tabel 2.4" sheetId="34" r:id="rId23"/>
    <sheet name="Tabel 2.5" sheetId="35" r:id="rId24"/>
    <sheet name="Tabel 2.6" sheetId="36" r:id="rId25"/>
    <sheet name="Tabel 2.7" sheetId="37" r:id="rId26"/>
    <sheet name="Tabel 2.8" sheetId="38" r:id="rId27"/>
    <sheet name="Tabel 2.9" sheetId="39" r:id="rId28"/>
    <sheet name="Tabel 2.10" sheetId="40" r:id="rId29"/>
    <sheet name="Tabel 2.11" sheetId="41" r:id="rId30"/>
    <sheet name="Tabel 2.12" sheetId="42" r:id="rId31"/>
    <sheet name="Tabel 2.13" sheetId="43" r:id="rId32"/>
    <sheet name="Tabel 2.14" sheetId="44" r:id="rId33"/>
    <sheet name="Tabel 2.15" sheetId="45" r:id="rId34"/>
    <sheet name="Tabel 2.16" sheetId="46" r:id="rId35"/>
    <sheet name="Tabel 2.17" sheetId="47" r:id="rId36"/>
    <sheet name="Tabel 2.18" sheetId="48" r:id="rId37"/>
    <sheet name="Tabel 2.19" sheetId="49" r:id="rId38"/>
    <sheet name="Tabel 2.20" sheetId="50" r:id="rId39"/>
    <sheet name="Tabel 2.21" sheetId="51" r:id="rId40"/>
    <sheet name="Tabel 2.22" sheetId="52" r:id="rId41"/>
    <sheet name="Tabel 2.23" sheetId="53" r:id="rId42"/>
    <sheet name="Tabel 2.24" sheetId="54" r:id="rId43"/>
    <sheet name="Figur 2.29" sheetId="55" r:id="rId44"/>
    <sheet name="Tabel 3.1" sheetId="56" r:id="rId45"/>
    <sheet name="Tabel 3.2" sheetId="57" r:id="rId46"/>
    <sheet name="Tabel 4.1" sheetId="58" r:id="rId47"/>
    <sheet name="Tabel 4.2" sheetId="59" r:id="rId48"/>
    <sheet name="Tabel 4.3" sheetId="60" r:id="rId49"/>
    <sheet name="Tabel 4.4" sheetId="61" r:id="rId50"/>
    <sheet name="Tabel 4.5" sheetId="62" r:id="rId51"/>
    <sheet name="Tabel 4.6" sheetId="63" r:id="rId52"/>
    <sheet name="Tabel 4.7" sheetId="64" r:id="rId53"/>
    <sheet name="Tabel 4.8" sheetId="65" r:id="rId54"/>
    <sheet name="Tabel 4.9" sheetId="66" r:id="rId55"/>
    <sheet name="Tabel 4.10" sheetId="67" r:id="rId56"/>
  </sheets>
  <definedNames>
    <definedName name="_Hlk125474252" localSheetId="13">'Tabel 1.11'!$C$5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55" l="1"/>
  <c r="E57" i="55"/>
  <c r="E56" i="55"/>
  <c r="E55" i="55"/>
  <c r="E54" i="55"/>
  <c r="E53" i="55"/>
  <c r="E52" i="55"/>
  <c r="E51" i="55"/>
  <c r="E50" i="55"/>
  <c r="E49" i="55"/>
  <c r="E48" i="55"/>
  <c r="E47" i="55"/>
  <c r="E46" i="55"/>
  <c r="E45" i="55"/>
  <c r="E44" i="55"/>
  <c r="E43" i="55"/>
  <c r="E42" i="55"/>
  <c r="E41" i="55"/>
  <c r="E40" i="55"/>
  <c r="E39" i="55"/>
  <c r="E38" i="55"/>
  <c r="E37" i="55"/>
  <c r="E36" i="55"/>
  <c r="E35" i="55"/>
  <c r="E34" i="55"/>
  <c r="E33" i="55"/>
  <c r="E32" i="55"/>
  <c r="E31" i="55"/>
  <c r="E30" i="55"/>
  <c r="E29" i="55"/>
  <c r="E28" i="55"/>
  <c r="E27" i="55"/>
  <c r="E26" i="55"/>
  <c r="E25" i="55"/>
  <c r="E24" i="55"/>
  <c r="E23" i="55"/>
  <c r="E22" i="55"/>
  <c r="E21" i="55"/>
  <c r="E20" i="55"/>
  <c r="E19" i="55"/>
  <c r="E18" i="55"/>
  <c r="E17" i="55"/>
  <c r="E16" i="55"/>
  <c r="E15" i="55"/>
  <c r="E14" i="55"/>
  <c r="E13" i="55"/>
  <c r="E12" i="55"/>
  <c r="E11" i="55"/>
  <c r="E10" i="55"/>
  <c r="E9" i="55"/>
  <c r="E8" i="55"/>
  <c r="E7" i="55"/>
  <c r="E6" i="55"/>
  <c r="E5" i="55"/>
  <c r="E4" i="55"/>
  <c r="J15" i="36"/>
  <c r="G15" i="36"/>
  <c r="G16" i="36" s="1"/>
  <c r="G14" i="36"/>
  <c r="J14" i="36" s="1"/>
  <c r="J16" i="36" s="1"/>
  <c r="G10" i="36"/>
  <c r="J9" i="36"/>
  <c r="J10" i="36" s="1"/>
  <c r="G9" i="36"/>
  <c r="J8" i="36"/>
  <c r="G17" i="36" l="1"/>
  <c r="G11" i="36"/>
  <c r="G19" i="36" l="1"/>
</calcChain>
</file>

<file path=xl/sharedStrings.xml><?xml version="1.0" encoding="utf-8"?>
<sst xmlns="http://schemas.openxmlformats.org/spreadsheetml/2006/main" count="722" uniqueCount="516">
  <si>
    <t>Pc</t>
  </si>
  <si>
    <t>Internet</t>
  </si>
  <si>
    <t>Smartphone</t>
  </si>
  <si>
    <t>Sendt/modtager email</t>
  </si>
  <si>
    <t>Brugt sociale netværkstjenester</t>
  </si>
  <si>
    <t>Tabel 1.1. Familiernes besiddelse af pc, smartphone og internet 16-74 år. Andele i procent.</t>
  </si>
  <si>
    <t>Kilde: Jørgen Goul Andersen, Over-Danmark og Under-Danmark, Magtudredningen 2003 og Kulturministeriet, Mediernes udvikling i Danmark. 2021.</t>
  </si>
  <si>
    <t>År</t>
  </si>
  <si>
    <t>Total</t>
  </si>
  <si>
    <t>12-18 år</t>
  </si>
  <si>
    <t>19-34 år</t>
  </si>
  <si>
    <t>35-54 år</t>
  </si>
  <si>
    <t>55-70 år</t>
  </si>
  <si>
    <t>70 år &gt;</t>
  </si>
  <si>
    <t>Internet/PC-bærbar</t>
  </si>
  <si>
    <t>Mobiltelefonen</t>
  </si>
  <si>
    <t>Anm.: Et repræsentativt udsnit af befolkningen er af Gallup spurgt ”Hvor lang tid brugte du i går på….?”.</t>
  </si>
  <si>
    <t>Kilde: Kulturministeriet, Mediernes udvikling i Danmark. 2021.</t>
  </si>
  <si>
    <t>Tabel 1.2. Gennemsnitligt antal minutter brugt dagligt på forskellige medieaktiviteter blandt befolkningen 12 år og derover, fordelt på alder. 2016 og 2020.</t>
  </si>
  <si>
    <t>Jobomsætning</t>
  </si>
  <si>
    <t>Antal personer startet i job</t>
  </si>
  <si>
    <t>2009</t>
  </si>
  <si>
    <t>2010</t>
  </si>
  <si>
    <t>2011</t>
  </si>
  <si>
    <t>2012</t>
  </si>
  <si>
    <t>2013</t>
  </si>
  <si>
    <t>2014</t>
  </si>
  <si>
    <t>2015</t>
  </si>
  <si>
    <t>2016</t>
  </si>
  <si>
    <t>2017</t>
  </si>
  <si>
    <t>2018</t>
  </si>
  <si>
    <t>2019</t>
  </si>
  <si>
    <t>2020</t>
  </si>
  <si>
    <t>2021</t>
  </si>
  <si>
    <t>Fast arbejdstid</t>
  </si>
  <si>
    <t>Flekstid</t>
  </si>
  <si>
    <t>Varieret arbejdstid efter aftale</t>
  </si>
  <si>
    <t>Egen tilrettelæggelse af arbejdstiden</t>
  </si>
  <si>
    <t>Antal</t>
  </si>
  <si>
    <t>&lt;37 timer</t>
  </si>
  <si>
    <t>37 timer</t>
  </si>
  <si>
    <t>&gt;38-44 timer</t>
  </si>
  <si>
    <t>45+ timer</t>
  </si>
  <si>
    <t>Alle</t>
  </si>
  <si>
    <t>Tabel 1.3. Andel danskere med fleksible arbejdstider og deres normale ugentlige</t>
  </si>
  <si>
    <t>arbejdstid. 18-74-årige. 2008 og 2018</t>
  </si>
  <si>
    <t>Kilde: Jens Bonke m.fl., Hvordan bruger danskerne tiden? Rockwool Fondens Forskningsenhed. Gyldendal 2018.</t>
  </si>
  <si>
    <t>Område</t>
  </si>
  <si>
    <t>Underkategori</t>
  </si>
  <si>
    <t>Gennemsnit af svar 2012-2018</t>
  </si>
  <si>
    <t>Indflydelse</t>
  </si>
  <si>
    <t>Hvornår opgaven løses?</t>
  </si>
  <si>
    <t>Hvordan opgaven løses?</t>
  </si>
  <si>
    <t>Retfærdighed</t>
  </si>
  <si>
    <t>Medarbejdere høres om beslutninger</t>
  </si>
  <si>
    <t>Medarbejdere behandles retfærdigt</t>
  </si>
  <si>
    <t>Anerkendelse</t>
  </si>
  <si>
    <t>Anerkendelse fra ledelsen</t>
  </si>
  <si>
    <t>Kvantitative krav og grænseløshed</t>
  </si>
  <si>
    <t>Ikke tid nok til arbejdsopgaver</t>
  </si>
  <si>
    <t>Overarbejde</t>
  </si>
  <si>
    <t>Til rådighed udenfor normal arbejdstid</t>
  </si>
  <si>
    <t>Højt tempo</t>
  </si>
  <si>
    <t>Svære tidsfrister</t>
  </si>
  <si>
    <t>Uventede arbejdsopgaver</t>
  </si>
  <si>
    <t>Arbejdstid</t>
  </si>
  <si>
    <t>Andel med: Andet end fast dagarbejde</t>
  </si>
  <si>
    <t>Andel med: Natarbejde</t>
  </si>
  <si>
    <t>Fraværsdage</t>
  </si>
  <si>
    <t>I alt</t>
  </si>
  <si>
    <t>Sektorer i alt</t>
  </si>
  <si>
    <t>Offentlig forvaltning og service</t>
  </si>
  <si>
    <t>Kommuner</t>
  </si>
  <si>
    <t>Virksomheder og organisationer</t>
  </si>
  <si>
    <t>Mænd</t>
  </si>
  <si>
    <t>Kvinder</t>
  </si>
  <si>
    <t>Fraværsprocent</t>
  </si>
  <si>
    <t> Sektorer i alt</t>
  </si>
  <si>
    <t>Anm.: Fraværsprocent er udregnet som fravær i forhold til antal mulige arbejdsdage</t>
  </si>
  <si>
    <t>Kilde: Statistikbanken FRA024</t>
  </si>
  <si>
    <t>Tabel 1.5. Fravær p.gr.a. egen sygdom i antal dage og fraværsprocent. 2013-2021.</t>
  </si>
  <si>
    <t>Anm.: Tallene er gennemsnitstal. I 2021 har 23,2% af de beskæftigede en høj score på stress, mens 47,8% af de arbejdsløse scorer højt.</t>
  </si>
  <si>
    <t>Kilde: Den nationale sundhedsprofil 2021.</t>
  </si>
  <si>
    <t>Alder</t>
  </si>
  <si>
    <t>Hvad er vigtigst for dig?</t>
  </si>
  <si>
    <t>Jeg får gode kollegaer</t>
  </si>
  <si>
    <t>Lønnen er god</t>
  </si>
  <si>
    <t>Der er sikkerhed i jobbet</t>
  </si>
  <si>
    <t>Tabel 1.7. Hvilke elementer er vigtigst i en jobsøgningssituation? Procent</t>
  </si>
  <si>
    <t>Der er fleksible arbejdstider og work-life-balance</t>
  </si>
  <si>
    <t>Anm.: Hver respondent kunne angive tre svar. Nogle er udeladt i tabellen her.</t>
  </si>
  <si>
    <t>Kilde: Konsulenthuset Ballisager. Danskernes arbejdsliv. Kandidatanalysen 2022.</t>
  </si>
  <si>
    <t>Tabel 1.8. Hvilken jobtype og indkomst er karakteristisk for den enkelte klasse.</t>
  </si>
  <si>
    <t>Overklasse</t>
  </si>
  <si>
    <t>Højere middelklasse</t>
  </si>
  <si>
    <t>Middelklasse</t>
  </si>
  <si>
    <t>Arbejderklasse</t>
  </si>
  <si>
    <t>Uden for arbejdsmarkedet</t>
  </si>
  <si>
    <t>Typiske jobs</t>
  </si>
  <si>
    <t>Direktør/leder, læge, finansanalytiker, advokat, IT-konsulent, ingeniør.</t>
  </si>
  <si>
    <t>Specialist/vidensarbejder, gymnasielærer, softwareudvikler, jurist, leder.</t>
  </si>
  <si>
    <t>Folkeskolelærer, pædagog, sygeplejerske, jordemoder, tekniker, administrationsarbejde.</t>
  </si>
  <si>
    <t>Hjemmehjælper, butiksassistent, bygningsarbejde, rengøring, chauffør, manuelt arbejde.</t>
  </si>
  <si>
    <t>Arbejdsløs</t>
  </si>
  <si>
    <t>Førtidspensionist</t>
  </si>
  <si>
    <t>Gennemsnitlig indkomst før skat</t>
  </si>
  <si>
    <t>2,300.000</t>
  </si>
  <si>
    <t>Kilde: Klassesamfundet.dk</t>
  </si>
  <si>
    <t>Tabel 1.9. Udvikling i klassernes størrelse. 1985-2020. Antal personer.</t>
  </si>
  <si>
    <t>Anm.: Tabellen viser antal i de enkelte klassen for 18-59 årige, der ikke er under uddannelse.</t>
  </si>
  <si>
    <t>Kilde: Klassesamfundet.dk.</t>
  </si>
  <si>
    <t>Tabel 1.10. Sundhedstilstand, sundhedsadfærd efter fuldført uddannelse. Andele. 2021</t>
  </si>
  <si>
    <t>Lav score fysisk helbred</t>
  </si>
  <si>
    <t>Lav score mental helbred</t>
  </si>
  <si>
    <t>Daglig rygning</t>
  </si>
  <si>
    <t>Drikker mere end 10 genstande/uge</t>
  </si>
  <si>
    <t>Usund kost</t>
  </si>
  <si>
    <t>Langvarig sygdom</t>
  </si>
  <si>
    <t>Antal adspurgte</t>
  </si>
  <si>
    <t>Grundskole</t>
  </si>
  <si>
    <t>Kort uddannelse</t>
  </si>
  <si>
    <t>Kort videregående uddannelse (KVU)</t>
  </si>
  <si>
    <t>Mellemlang videregående uddannelse (MVU)</t>
  </si>
  <si>
    <t>Lang videregående uddannelse LVU)</t>
  </si>
  <si>
    <t>Kilde: Sundhedsprofil 2021.</t>
  </si>
  <si>
    <t>Anm.: LVU peger mod overklasse og højere middelklasse; MVU peger mod højere middelklasse og middel.</t>
  </si>
  <si>
    <t>Tabel 1.11. Barnets (17 år) sociale klasse som voksen (35 år) inddelt efter oprindelsesklasse.</t>
  </si>
  <si>
    <r>
      <t xml:space="preserve">Klasse som barn </t>
    </r>
    <r>
      <rPr>
        <sz val="11"/>
        <color rgb="FF000000"/>
        <rFont val="Wingdings"/>
        <charset val="2"/>
      </rPr>
      <t>à</t>
    </r>
  </si>
  <si>
    <t>Klasse som voksen↓</t>
  </si>
  <si>
    <t>Studerende</t>
  </si>
  <si>
    <t>Anm.: Tabellen læses lodret: 3,18% af de 17-årige børn i overklassen endte som 35-årige i overklasse, 45,22% i Højere middelklasse osv.</t>
  </si>
  <si>
    <t>Tabel 1.12. Barnets (17 år) højest fuldførte uddannelse som voksen (35 år) inddelt efter oprindelsesklasse</t>
  </si>
  <si>
    <t>Uddannelse som voksen↓</t>
  </si>
  <si>
    <t>Grundskole eller uoplyst</t>
  </si>
  <si>
    <t>Gymnasial</t>
  </si>
  <si>
    <t>Faglært</t>
  </si>
  <si>
    <t>Kort videregående</t>
  </si>
  <si>
    <t>Mellemlang videregående</t>
  </si>
  <si>
    <t>Bachelor</t>
  </si>
  <si>
    <t>Kandidat inkl. ph.d.</t>
  </si>
  <si>
    <t>Kilde: Som tabel 1.11.</t>
  </si>
  <si>
    <t>Tabel 1.13. Formuefordeling i Danmark. 2017. Nettoformue er i 1000 kr.</t>
  </si>
  <si>
    <t>Nettoformue ekskl. Pension</t>
  </si>
  <si>
    <t>Nettoformue inkl. Pension</t>
  </si>
  <si>
    <t>Andel</t>
  </si>
  <si>
    <t>Akkumuleret andel</t>
  </si>
  <si>
    <t>10 pct. med mindst formue</t>
  </si>
  <si>
    <t>10 pct. med størst formuer</t>
  </si>
  <si>
    <t>Kilde: Arbejderbevægelsens Erhvervsråd</t>
  </si>
  <si>
    <t>Tabel 1.14. Formuefordeling efter socioøkonomisk status. Absolutte tal. Kroner.</t>
  </si>
  <si>
    <t>Selvstændige med ansatte</t>
  </si>
  <si>
    <t>Lønmodtagere i alt</t>
  </si>
  <si>
    <t>Arbejdsløse</t>
  </si>
  <si>
    <t>Kontanthjælpsmodtagere</t>
  </si>
  <si>
    <t>Anm.: Der er ikke data i Statistikbanken før 2021.</t>
  </si>
  <si>
    <t>Kilde: Statistikbanken. FORMUE13</t>
  </si>
  <si>
    <t>Tabel 1.15. Danskernes rangordning af jobs. Skala fra 0 til 10. Udvalgte jobs. 2016.</t>
  </si>
  <si>
    <t>Placering</t>
  </si>
  <si>
    <t>Job</t>
  </si>
  <si>
    <t>Karakter</t>
  </si>
  <si>
    <t>Pilot</t>
  </si>
  <si>
    <t>Falckreder</t>
  </si>
  <si>
    <t>Hospitalslæge</t>
  </si>
  <si>
    <t>Officer</t>
  </si>
  <si>
    <t>Gymnasielærer</t>
  </si>
  <si>
    <t>Advokat</t>
  </si>
  <si>
    <t>Præst</t>
  </si>
  <si>
    <t>Lektor universitet</t>
  </si>
  <si>
    <t>Elektriker</t>
  </si>
  <si>
    <t>Arkitekt</t>
  </si>
  <si>
    <t>Automekaniker</t>
  </si>
  <si>
    <t>Forsker (privat virks.)</t>
  </si>
  <si>
    <t>SOSU</t>
  </si>
  <si>
    <t>Civilingeniør</t>
  </si>
  <si>
    <t>Chauffør</t>
  </si>
  <si>
    <t>Tandlæge</t>
  </si>
  <si>
    <t>Lagerarbejder</t>
  </si>
  <si>
    <t>Jordemoder</t>
  </si>
  <si>
    <t>Kontanthjælpsmodtager</t>
  </si>
  <si>
    <t>Kilde: Fagbladet, Se de mest attraktive jobs, 4.maj 2016.</t>
  </si>
  <si>
    <t>Praktiserende læge</t>
  </si>
  <si>
    <t>Tabel 1.16. Andel stemmer på arbejderpartier. Udvalgte år. Andel arbejderpartistemmer.</t>
  </si>
  <si>
    <t>Alford indeks</t>
  </si>
  <si>
    <t>Anm.: Arbejderpartier dækker over Socialdemokratiet og partier til venstre (SF, EL, DKP osv.). Alford indeks er en målestok for graden af klassebestemt vælgeradfærd. Jo højere indeks, jo højere grad af klassebestemt vælgeradfærd.</t>
  </si>
  <si>
    <t>Kilde: Samfundsstatistik 2020 og Jørgen Goul Andersen, Klasseløse vælgere i Elklit og Tonsgaard (red.), Valg og vælgeradfærd. Århus 1986.</t>
  </si>
  <si>
    <t>Tabel 1.1</t>
  </si>
  <si>
    <t>Kapitel 1</t>
  </si>
  <si>
    <t>Kapitel 2</t>
  </si>
  <si>
    <t>Kapitel 3</t>
  </si>
  <si>
    <t>Kapitel 4</t>
  </si>
  <si>
    <t>Tabel 1.2</t>
  </si>
  <si>
    <t>Tabel 1.3</t>
  </si>
  <si>
    <t>Tabel 1.4</t>
  </si>
  <si>
    <t>Tabel 1.5</t>
  </si>
  <si>
    <t>Tabel 1.6</t>
  </si>
  <si>
    <t>Tabel 1.7</t>
  </si>
  <si>
    <t>Tabel 1.8</t>
  </si>
  <si>
    <t>Tabel 1.9</t>
  </si>
  <si>
    <t>Tabel 1.10</t>
  </si>
  <si>
    <t>Tabel 1.11</t>
  </si>
  <si>
    <t>Tabel 1.12</t>
  </si>
  <si>
    <t>Tabel 1.13</t>
  </si>
  <si>
    <t>Tabel 1.14</t>
  </si>
  <si>
    <t>Tabel 1.15</t>
  </si>
  <si>
    <t>Tabel 1.16</t>
  </si>
  <si>
    <t>Tabel 2.1. Fagforeningers medlemstal 2007-2021. Absolutte tal.</t>
  </si>
  <si>
    <t>FH Fagbevægelsens Hovedorganisation</t>
  </si>
  <si>
    <t>Ledernes hovedorganisation</t>
  </si>
  <si>
    <t>AC - Akademikernes Centralorganisation</t>
  </si>
  <si>
    <t>Uden for hovedorganisationerne</t>
  </si>
  <si>
    <t>Kilde: Statistikbanken. LONMED02</t>
  </si>
  <si>
    <t>Note: Uden for fællesorganisationerne omfatter bl.a. KRIFA (Kristelig Fagforening).</t>
  </si>
  <si>
    <t>Tabel 2.2. Udviklingen i den faglige organisering. Procent</t>
  </si>
  <si>
    <t>Traditionelle fagforeninger</t>
  </si>
  <si>
    <t>Ideologisk alternative fagforeninger</t>
  </si>
  <si>
    <t>Ikke organiseret</t>
  </si>
  <si>
    <t>Kilde: Forskningscenter for Arbejdsmarked og Organisation ved Københavns Universitet.</t>
  </si>
  <si>
    <t>Anm.: Ideologisk alternative fagforeninger dækker over ’de gule fagforeninger’.</t>
  </si>
  <si>
    <t>Tabel 2.3. Satser for dagpenge. Marts 2023.</t>
  </si>
  <si>
    <t>Kategori</t>
  </si>
  <si>
    <t>Maksimal dagpengesats.</t>
  </si>
  <si>
    <t>Maksimal dagpengesats. Beløb</t>
  </si>
  <si>
    <t>Nyuddannet med forsørgelse</t>
  </si>
  <si>
    <t>Nyuddannet uden forsørgelse</t>
  </si>
  <si>
    <t>Under 25 år</t>
  </si>
  <si>
    <t>Tabel 2.4. Udvalgte mindstelønninger. Marts 2022. Kroner pr. time.</t>
  </si>
  <si>
    <t>15-årige</t>
  </si>
  <si>
    <t>16-årige</t>
  </si>
  <si>
    <t>17-årige</t>
  </si>
  <si>
    <t>Ufaglærte</t>
  </si>
  <si>
    <t>Faglærte</t>
  </si>
  <si>
    <t>Anm.: Ved overenskomstforhandlingerne i 2023 hæves mindstelønnen med 4,50 kr. pr. år over to år, så den i 2025 vil være på 136,50 kr.</t>
  </si>
  <si>
    <t>Tabel 2.5. Gennemsnitlig timeløn for udvalgte grupper. Over 18 år. Oktober 2022. Kroner</t>
  </si>
  <si>
    <t>Funktion</t>
  </si>
  <si>
    <t>Gennemsnitlig timeløn</t>
  </si>
  <si>
    <t>Alm. kontor- og kundeservicearbejde</t>
  </si>
  <si>
    <t>Håndværkspræget arbejde</t>
  </si>
  <si>
    <t>Almindeligt manuelt arbejde</t>
  </si>
  <si>
    <t>Gennemsnit alle under DA</t>
  </si>
  <si>
    <t>Højt kompetenceniveau (specialmontører, mellemledere)</t>
  </si>
  <si>
    <t>Service- og salgsarbejde. (fx kassemedarbejder)</t>
  </si>
  <si>
    <t>Kilde: Dansk Arbejdsgiverforening. Lønstatistik.</t>
  </si>
  <si>
    <t>Anm.: I lønnen indgår diverse tillæg (weekend, overarbejde) og lokalt forhandlede tillæg.</t>
  </si>
  <si>
    <t>Medlemmer</t>
  </si>
  <si>
    <t>Timer</t>
  </si>
  <si>
    <t>Kompensationsgrad</t>
  </si>
  <si>
    <t>Beskæftigede</t>
  </si>
  <si>
    <t>Max dagpenge i timen</t>
  </si>
  <si>
    <t>FØR LØNSTIGNING</t>
  </si>
  <si>
    <t>Lønstigning</t>
  </si>
  <si>
    <t>Løn</t>
  </si>
  <si>
    <t>Dagpenge</t>
  </si>
  <si>
    <t>Beskæftigelse</t>
  </si>
  <si>
    <t>Årsløn</t>
  </si>
  <si>
    <t>Lønsum</t>
  </si>
  <si>
    <t>Samlet lønsum</t>
  </si>
  <si>
    <t>EFTER LØNSTIGNING</t>
  </si>
  <si>
    <t>SAMLET GEVINST</t>
  </si>
  <si>
    <t>Tabel 2.7. Livsindkomster. Disponibel indkomst (indkomst efter skat). 2022. Mio.kroner.</t>
  </si>
  <si>
    <t>Uddannelsesniveau</t>
  </si>
  <si>
    <t>Livsindkomst efter skat (mio.kr)</t>
  </si>
  <si>
    <t>Faglige uddannelser (Smed)</t>
  </si>
  <si>
    <t>Korte videregående (Politibetjent)</t>
  </si>
  <si>
    <t>Mellemlange (Lærer)</t>
  </si>
  <si>
    <t>Lange (Økonom)</t>
  </si>
  <si>
    <t>Kilde: tv2.dk (tallene stammer fra Arbejdsbevægelsens Erhvervsråd)</t>
  </si>
  <si>
    <t>Anm: Data stammer fra 2015, som er ført frem til 2022. Der er store forskelle inden for de enkelte uddannelsesgrupper.</t>
  </si>
  <si>
    <t>Tabel 2.8. Uddannelse i år og timeløn. Kroner</t>
  </si>
  <si>
    <t>Gymnasiale uddannelser</t>
  </si>
  <si>
    <t>Erhvervsfaglige uddannelser</t>
  </si>
  <si>
    <t>Korte videregående uddannelser, KVU</t>
  </si>
  <si>
    <t>Mellemlange videreg.uddannelser, MVU</t>
  </si>
  <si>
    <t>Lange videregående uddannelser, LVU</t>
  </si>
  <si>
    <t>Ph.d. og forskeruddannelser</t>
  </si>
  <si>
    <t xml:space="preserve">I alt </t>
  </si>
  <si>
    <t>Kilde: Statistikbanken LONS11</t>
  </si>
  <si>
    <t>Tabel 2.9. Uddannelse, timeløn og køn. 2021. Kroner</t>
  </si>
  <si>
    <t>Antal år</t>
  </si>
  <si>
    <t>Mænd og kvinder i alt</t>
  </si>
  <si>
    <t>Tabel 2.10. Årsløn efter socioøkonomisk status. Kvinde og mænd. 2010-2021. Absolutte tal.</t>
  </si>
  <si>
    <t>Lønmodtagere med ledelsesarbejde</t>
  </si>
  <si>
    <t>Lønmodtagere på højeste niveau</t>
  </si>
  <si>
    <t>Lønmodtagere på mellem niveau</t>
  </si>
  <si>
    <t>Lønmodtagere på grund niveau</t>
  </si>
  <si>
    <t>Kilde Statistikbanken. INDKP104</t>
  </si>
  <si>
    <t>Kvinders andel af mænds løn (pct.)</t>
  </si>
  <si>
    <t>Løngab (pct.)</t>
  </si>
  <si>
    <t>Kilde: Statistikbanken.LIGELI1</t>
  </si>
  <si>
    <t>Tabel 2.11. Løngabet 2005-2021. Procent.</t>
  </si>
  <si>
    <t>Tabel 2.12. Tilknytning til arbejdsmarkedet. 2021. Absolutte tal.</t>
  </si>
  <si>
    <t>Uden for arbejdsstyrken</t>
  </si>
  <si>
    <t>Hele befolkningen</t>
  </si>
  <si>
    <t>Kilde: Statistikbanken RAS201</t>
  </si>
  <si>
    <t>Tabel 2.13. Arbejdsstyrken og beskæftigede 1948 til 2021. Tusinder.</t>
  </si>
  <si>
    <t>Arbejdsstyrke</t>
  </si>
  <si>
    <t>Kilde: Danmarks Statistik, 65 år i tal og Statistikbanken: RAS201</t>
  </si>
  <si>
    <t>Tabel 2.14. Erhvervsfrekvens. I alt, mænd og kvinder. 1948-2021. Procent.</t>
  </si>
  <si>
    <t>Kilde: Som tabel 2.13.</t>
  </si>
  <si>
    <t>Tabel 2.15. Udvikling i antal forsørgede, forsørgere og forsørgerbyrde. 2022-2060.</t>
  </si>
  <si>
    <t>Forsørgede</t>
  </si>
  <si>
    <t>Forsørgere</t>
  </si>
  <si>
    <t>Forsørgerbyrde</t>
  </si>
  <si>
    <t>Kilde: Statistikbanken FRDK122</t>
  </si>
  <si>
    <t>Tabel 2.16. Arbejdsstyrkens sammensætning efter herkomst. 2008-2021. Absolutte tal.</t>
  </si>
  <si>
    <t>Personer med dansk oprindelse</t>
  </si>
  <si>
    <t>Indvandrere fra vestlige lande</t>
  </si>
  <si>
    <t>Indvandrere fra ikke-vestlige lande</t>
  </si>
  <si>
    <t>Efterkommere fra vestlige lande</t>
  </si>
  <si>
    <t>Efterkommere fra ikke-vestlige lande</t>
  </si>
  <si>
    <t> Hele arbejdsstyrken</t>
  </si>
  <si>
    <t>Tabel 2.17. Udvikling i uddannelsesniveau. Arbejdsstyrken. 2008-2022. 1000 personer</t>
  </si>
  <si>
    <t>Gymnasiale og erhvervsfaglige uddannelser</t>
  </si>
  <si>
    <t>Videregående uddannelser</t>
  </si>
  <si>
    <t>Kilde: Statistikbanken. AKU130A</t>
  </si>
  <si>
    <t>Tabel 2.18. Udvikling i beskæftigelsen</t>
  </si>
  <si>
    <t>Beskæftigelsesfrekvens</t>
  </si>
  <si>
    <t>Erhvervsfrekvens</t>
  </si>
  <si>
    <t>Kilde: Statistikbanken. RAS200 og RAS201</t>
  </si>
  <si>
    <t>Tabel 2.19. Beskæftigelsen fordelt på sektorer. 1966-2021. Absolutte tal.</t>
  </si>
  <si>
    <t>Primære sektor</t>
  </si>
  <si>
    <t>Sekundære sektor</t>
  </si>
  <si>
    <t>Tertiære sektor</t>
  </si>
  <si>
    <t xml:space="preserve">  heraf offentlig forvaltning og service</t>
  </si>
  <si>
    <t>Samlet beskæftigelse</t>
  </si>
  <si>
    <t>Kilde: Statistikbanken NABB10.</t>
  </si>
  <si>
    <t>Tabel 2.20. Kønsopdelt beskæftigelse i forskellige sektorer 2009 og 2021. Absolutte tal.</t>
  </si>
  <si>
    <t>Landbrug, skovbrug og fiskeri</t>
  </si>
  <si>
    <t>Industri, råstofindvinding og forsyningsvirksomhed</t>
  </si>
  <si>
    <t>Bygge og anlæg</t>
  </si>
  <si>
    <t>Handel og transport mv.</t>
  </si>
  <si>
    <t>Information og kommunikation</t>
  </si>
  <si>
    <t>Finansiering og forsikring</t>
  </si>
  <si>
    <t>Ejendomshandel og udlejning</t>
  </si>
  <si>
    <t>Erhvervsservice</t>
  </si>
  <si>
    <t>Offentlig administration, undervisning og sundhed</t>
  </si>
  <si>
    <t>Kultur, fritid og anden service</t>
  </si>
  <si>
    <t>Kilde: Statistikbanken. LIGEDB9 (I tabellen i Statistikbanken er de enkelte brancher underopdelt i sektorer, hvis man er interesseret i en mere detaljeret opgørelse af den vandrette arbejdsdeling.</t>
  </si>
  <si>
    <t>Tabel 2.21. Bestyrelsesposter og direktører i private virksomheder fordelt på køn 2014 og 2019</t>
  </si>
  <si>
    <t>Bestyrelse</t>
  </si>
  <si>
    <t>Direktører</t>
  </si>
  <si>
    <t>Kilde: Statistikbanken. LIGEDB6</t>
  </si>
  <si>
    <t>Tabel 2.22. Beskæftigelse og BNP (faste priser) udvalgte år 1966-2022. Absolutte tal.</t>
  </si>
  <si>
    <t>Beskæftigelsen</t>
  </si>
  <si>
    <t>Kilde: Statistikbanken. NAB1</t>
  </si>
  <si>
    <t>Beskæftigelsen (1000)</t>
  </si>
  <si>
    <t>BNP faste priser (mia.)</t>
  </si>
  <si>
    <t>Tabel 2.24. Bruttoværditilvæksten (mio.) og beskæftigelse (1000) sektorfordelt. Udvalgte år (1966-2021).</t>
  </si>
  <si>
    <t>BVT</t>
  </si>
  <si>
    <t>Beskæft.</t>
  </si>
  <si>
    <t>Kilde: Statistikbanken NABB10. Tallene, der indgår for produktionen, er bruttoværditilvæksten (BVT), som er et nogenlunde dækkende udtryk for BNP.</t>
  </si>
  <si>
    <t>Tabel 2.25. BNP (mia.) og arbejdstimer (mia.). Udvalgte år. Absolutte tal. Mia.</t>
  </si>
  <si>
    <t>BNP</t>
  </si>
  <si>
    <t>Arbejdstimer</t>
  </si>
  <si>
    <t>Kilde: Statistikbanken. NAB</t>
  </si>
  <si>
    <t>Fast realkapital</t>
  </si>
  <si>
    <t>K/L</t>
  </si>
  <si>
    <t>Tabel 2.1</t>
  </si>
  <si>
    <t>Tabel 2.2</t>
  </si>
  <si>
    <t>Tabel 2.3</t>
  </si>
  <si>
    <t>Tabel 2.4</t>
  </si>
  <si>
    <t>Tabel 2.5</t>
  </si>
  <si>
    <t>Tabel 2.6</t>
  </si>
  <si>
    <t>Tabel 2.7</t>
  </si>
  <si>
    <t>Tabel 2.8</t>
  </si>
  <si>
    <t>Tabel 2.9</t>
  </si>
  <si>
    <t>Tabel 2.10</t>
  </si>
  <si>
    <t>Tabel 2.11</t>
  </si>
  <si>
    <t>Tabel 2.12</t>
  </si>
  <si>
    <t>Tabel 2.13</t>
  </si>
  <si>
    <t>Tabel 2.14</t>
  </si>
  <si>
    <t>Tabel 2.15</t>
  </si>
  <si>
    <t>Tabel 2.16</t>
  </si>
  <si>
    <t>Tabel 2.17</t>
  </si>
  <si>
    <t>Tabel 2.18</t>
  </si>
  <si>
    <t>Tabel 2.19</t>
  </si>
  <si>
    <t>Tabel 2.20</t>
  </si>
  <si>
    <t>Tabel 2.21</t>
  </si>
  <si>
    <t>Tabel 2.22</t>
  </si>
  <si>
    <t>Tabel 2.23</t>
  </si>
  <si>
    <t>Tabel 2.24</t>
  </si>
  <si>
    <t>Figur 2.29</t>
  </si>
  <si>
    <t>Tabel 3.1. Andel af BNP til aktiv arbejdsmarkedspolitik og andel der oplever nedadgående social mobilitet. Procent.</t>
  </si>
  <si>
    <t>Andel af BNP til aktiv arbejdsmarkedspolitik</t>
  </si>
  <si>
    <t>Nedadgående social mobilitet</t>
  </si>
  <si>
    <t>Østrig</t>
  </si>
  <si>
    <t>Belgien</t>
  </si>
  <si>
    <t>Chile</t>
  </si>
  <si>
    <t>Tjekkiet</t>
  </si>
  <si>
    <t>Tyskland</t>
  </si>
  <si>
    <t>Danmark</t>
  </si>
  <si>
    <t>Estland</t>
  </si>
  <si>
    <t>Finland</t>
  </si>
  <si>
    <t>Frankrig</t>
  </si>
  <si>
    <t>Storbritannien</t>
  </si>
  <si>
    <t>Grækenland</t>
  </si>
  <si>
    <t>Irland</t>
  </si>
  <si>
    <t>Italien</t>
  </si>
  <si>
    <t>Japan</t>
  </si>
  <si>
    <t>Luxemburg</t>
  </si>
  <si>
    <t>Holland</t>
  </si>
  <si>
    <t>Norge</t>
  </si>
  <si>
    <t>Portugal</t>
  </si>
  <si>
    <t>Slovakiet</t>
  </si>
  <si>
    <t>Sverige</t>
  </si>
  <si>
    <r>
      <t>Kilde:</t>
    </r>
    <r>
      <rPr>
        <sz val="12"/>
        <color rgb="FF000000"/>
        <rFont val="Times New Roman"/>
        <family val="1"/>
      </rPr>
      <t xml:space="preserve"> OECD.stat. 2017 og 2018.</t>
    </r>
  </si>
  <si>
    <t>Tabel 3.2. Bidrag til Gini-koefficienten i udvalgte år</t>
  </si>
  <si>
    <t>Markedsindkomster</t>
  </si>
  <si>
    <t>Offentlige overførsler</t>
  </si>
  <si>
    <t>Skatter</t>
  </si>
  <si>
    <t>Disponibel indkomst</t>
  </si>
  <si>
    <t>Kilde: CEPOS. Fordelingspolitisk redegørelse 2020.</t>
  </si>
  <si>
    <t>Anm.: Tidligere kunne man i publikationer fra Danmarks Statistik finde opgørelser over gini-koefficienten for forskellige grupper i samfundet. Disse offentliggøres ikke længere.</t>
  </si>
  <si>
    <t>Tabel 4.1. Antal fuldtidsbeskæftigede EU-borgere i Danmark. 2008-2021. Absolutte tal.</t>
  </si>
  <si>
    <t>Nordiske lande i alt</t>
  </si>
  <si>
    <t>Bulgarien</t>
  </si>
  <si>
    <t>Kroatien</t>
  </si>
  <si>
    <t>Letland</t>
  </si>
  <si>
    <t>Litauen</t>
  </si>
  <si>
    <t>Polen</t>
  </si>
  <si>
    <t>Rumænien</t>
  </si>
  <si>
    <t>Slovenien</t>
  </si>
  <si>
    <t>Ungarn</t>
  </si>
  <si>
    <t>Østeuropæiske lande i alt</t>
  </si>
  <si>
    <t>Luxembourg</t>
  </si>
  <si>
    <t>Nederlandene</t>
  </si>
  <si>
    <t>Schweiz</t>
  </si>
  <si>
    <t>Central-/Vesteuropæiske lande</t>
  </si>
  <si>
    <t>Cypern</t>
  </si>
  <si>
    <t>Malta</t>
  </si>
  <si>
    <t>Spanien</t>
  </si>
  <si>
    <t>Syderupæiske lande</t>
  </si>
  <si>
    <t>EU/EØS/EFTA uden Norden i alt</t>
  </si>
  <si>
    <t>Med Norden</t>
  </si>
  <si>
    <t>Kilde: Jobindsats.dk</t>
  </si>
  <si>
    <t>Tabel 4.2. Udstationerede arbejdere i Danmark. 2012-2021. Absolutte tal.</t>
  </si>
  <si>
    <t>EU/EFTA/EØS</t>
  </si>
  <si>
    <t>Kilde: Jobindsats.dk (RUT registret)</t>
  </si>
  <si>
    <t>Tabel 4.3. Udvalgte brancher. Antal fuldtidsbeskæftigede fra EU. 2008-2021. Absolutte tal.</t>
  </si>
  <si>
    <t>Industri</t>
  </si>
  <si>
    <t>Handel</t>
  </si>
  <si>
    <t>Transport</t>
  </si>
  <si>
    <t>Hoteller og restauranter</t>
  </si>
  <si>
    <t>Rejsebureau, rengøring o.a. operationel service</t>
  </si>
  <si>
    <t>Branche i alt</t>
  </si>
  <si>
    <t>Anm.: Kun udvalgte brancher. Derfor summer tallene ikke til i alt.</t>
  </si>
  <si>
    <t>Kilde: Som tabel 4.1.</t>
  </si>
  <si>
    <t>Tabel 4.4. Gennemsnitlige timeløn i euro i udvalgte lande. 2006-2018. Euro. Absolutte tal.</t>
  </si>
  <si>
    <t>United Kingdom</t>
  </si>
  <si>
    <t>Kilde: Eurostat.</t>
  </si>
  <si>
    <t>Anm.: Der findes ikke nyere tal end 2018</t>
  </si>
  <si>
    <t>Tabel 4.5. Udvikling i antal EU-borgere fra andre EU-lande. Udvalgte lande. Absolutte tal</t>
  </si>
  <si>
    <t>I alt EU</t>
  </si>
  <si>
    <t>Anm.: Bemærk, at Norge og Schweiz er medtaget da de er omfattet af samarbejdet om arbejdskraftens fri bevægelighed</t>
  </si>
  <si>
    <t>Tabel 4.6. Udvikling i gennemsnitlige årsløn i Danmark for danskere og lønmodtagere fra Øst- og Centraleuropa. 2008 og 2015. Kroner.</t>
  </si>
  <si>
    <t>Øst- og Centraleuropa 2008</t>
  </si>
  <si>
    <t>Danskere 2008</t>
  </si>
  <si>
    <t>Øst- og Centraleuropa 2015</t>
  </si>
  <si>
    <t>Danskere 2015</t>
  </si>
  <si>
    <t>Gennemsnitlig årsløn</t>
  </si>
  <si>
    <t>Kilde: https://faos.ku.dk/pdf/Jonas_Felbo-Kolding_B5_PhD_thesis_2018.pdf</t>
  </si>
  <si>
    <t>Anm.: Der er begge år løndata fra 3.988 øst- og centraleuropæere og 125.000 danskere</t>
  </si>
  <si>
    <t>Landbrug</t>
  </si>
  <si>
    <t>Udvalgte dele af industrien</t>
  </si>
  <si>
    <t>Rengøring</t>
  </si>
  <si>
    <t>Mere arbejdsvillige</t>
  </si>
  <si>
    <t>Reducerede lønomkostninger</t>
  </si>
  <si>
    <t>Fleksibilitet ift. arbejdstid</t>
  </si>
  <si>
    <t>Mindre fravær</t>
  </si>
  <si>
    <t>Tabel 4.7. Virksomheders vurdering af årsagen til brug af østeuropæisk arbejdskraft. 2013. Procent.</t>
  </si>
  <si>
    <t>Hotel og restaurant</t>
  </si>
  <si>
    <t>Kilde: Danske virksomheders brug af østeuropæisk arbejdskraft. FAOS 2013.</t>
  </si>
  <si>
    <t>Note: 829 virksomheder er blevet spurgt. Kun signifikante sammenhænge er inkluderet. Spørgsmålene er stillet som enkeltstående spørgsmål, svarene er dermed ikke gensidigt udelukkende. Det har derfor været muligt for virksomhederne at angive mere end én begrundelse. Tabellen illustrerer andelen af virksomheder, der har svaret ja til udsagnet.</t>
  </si>
  <si>
    <t>Tabel 4.8. Partivalg og holdning til udenlandsk arbejdskraft på danske arbejdspladser. 2019. Procent.</t>
  </si>
  <si>
    <t>Helt eller delvis enig</t>
  </si>
  <si>
    <t>Hverken enig eller uenig</t>
  </si>
  <si>
    <t>Helt eller delvis uenig</t>
  </si>
  <si>
    <t>Ved ikke</t>
  </si>
  <si>
    <t>Socialdemokratiet</t>
  </si>
  <si>
    <t>Det Radikale Venstre</t>
  </si>
  <si>
    <t>Det Konservative Folkeparti</t>
  </si>
  <si>
    <t>Nye Borgerlige</t>
  </si>
  <si>
    <t>Socialistisk Folkeparti</t>
  </si>
  <si>
    <t>Liberal Alliance</t>
  </si>
  <si>
    <t>Dansk Folkeparti</t>
  </si>
  <si>
    <t>Venstre</t>
  </si>
  <si>
    <t>Enhedslisten</t>
  </si>
  <si>
    <t>Alternativet</t>
  </si>
  <si>
    <t xml:space="preserve"> Note: 5.174 respondenter er blevet spurgt om, hvilket parti de stemte på ved folketingsvalget den 5. juni 2019, og har taget stilling til følgende påstand: ”Udenlandsk arbejdskraft skal ikke have lov at trænge danskerne ud af arbejdspladserne”.</t>
  </si>
  <si>
    <t>Kilde: Surveybanken. 2019. (fællesdel 25.maj 2022)</t>
  </si>
  <si>
    <t>Tabel 4.9. Udenlandsk arbejdskraft i Danmark. 2008-2022. Absolutte tal.</t>
  </si>
  <si>
    <t>Nordiske lande</t>
  </si>
  <si>
    <t>EU/EØS/EFTA</t>
  </si>
  <si>
    <t>3.lande</t>
  </si>
  <si>
    <t>Kilde. Jobindsats.dk. Databank</t>
  </si>
  <si>
    <t>Tabel 4.10. Outsourcede job fra Danmark til udlandet efter population, branche og tid.</t>
  </si>
  <si>
    <t>2009:2011</t>
  </si>
  <si>
    <t>2014:2016</t>
  </si>
  <si>
    <t>2018:2020</t>
  </si>
  <si>
    <t>Erhverv i alt</t>
  </si>
  <si>
    <t>Kilde: Statistikbanken. ORGOUT20</t>
  </si>
  <si>
    <t>Indholdsfortegnelse!A1</t>
  </si>
  <si>
    <t>Figur 1.4</t>
  </si>
  <si>
    <t>Figur 1.6</t>
  </si>
  <si>
    <t>Tabel 3.1</t>
  </si>
  <si>
    <t>Tabel 3.2</t>
  </si>
  <si>
    <t>Tabel 4.1</t>
  </si>
  <si>
    <t>Tabel 4.2</t>
  </si>
  <si>
    <t>Tabel 4.3</t>
  </si>
  <si>
    <t>Tabel 4.4</t>
  </si>
  <si>
    <t>Tabel 4.5</t>
  </si>
  <si>
    <t>Tabel 4.6</t>
  </si>
  <si>
    <t>Tabel 4.7</t>
  </si>
  <si>
    <t>Tabel 4.8</t>
  </si>
  <si>
    <t>Tabel 4.9</t>
  </si>
  <si>
    <t>Tabel 4.10</t>
  </si>
  <si>
    <t>Arbejdsmarked. Tabeller og enkelte figurer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</si>
</sst>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0.0"/>
  </numFmts>
  <fonts count="21" x14ac:knownFonts="1">
    <font>
      <sz val="11"/>
      <color theme="1"/>
      <name val="Calibri"/>
      <family val="2"/>
      <scheme val="minor"/>
    </font>
    <font>
      <sz val="11"/>
      <color theme="1"/>
      <name val="Calibri"/>
      <family val="2"/>
      <scheme val="minor"/>
    </font>
    <font>
      <sz val="12"/>
      <color theme="1"/>
      <name val="Times New Roman"/>
      <family val="1"/>
    </font>
    <font>
      <sz val="9"/>
      <color rgb="FF333333"/>
      <name val="Palatino Linotype"/>
      <family val="1"/>
    </font>
    <font>
      <b/>
      <sz val="12"/>
      <color theme="1"/>
      <name val="Times New Roman"/>
      <family val="1"/>
    </font>
    <font>
      <sz val="12"/>
      <color rgb="FF000000"/>
      <name val="Times New Roman"/>
      <family val="1"/>
    </font>
    <font>
      <sz val="12"/>
      <color rgb="FF00B050"/>
      <name val="Times New Roman"/>
      <family val="1"/>
    </font>
    <font>
      <sz val="12"/>
      <color rgb="FFFF0000"/>
      <name val="Times New Roman"/>
      <family val="1"/>
    </font>
    <font>
      <sz val="7"/>
      <color rgb="FF000000"/>
      <name val="Times New Roman"/>
      <family val="1"/>
    </font>
    <font>
      <sz val="11"/>
      <color rgb="FF000000"/>
      <name val="Calibri"/>
      <family val="2"/>
    </font>
    <font>
      <sz val="11"/>
      <color rgb="FF000000"/>
      <name val="Wingdings"/>
      <charset val="2"/>
    </font>
    <font>
      <b/>
      <sz val="11"/>
      <color rgb="FF000000"/>
      <name val="Calibri"/>
      <family val="2"/>
    </font>
    <font>
      <u/>
      <sz val="11"/>
      <color theme="10"/>
      <name val="Calibri"/>
      <family val="2"/>
      <scheme val="minor"/>
    </font>
    <font>
      <b/>
      <sz val="11"/>
      <color theme="1"/>
      <name val="Calibri"/>
      <family val="2"/>
      <scheme val="minor"/>
    </font>
    <font>
      <sz val="8"/>
      <name val="Calibri"/>
      <family val="2"/>
      <scheme val="minor"/>
    </font>
    <font>
      <sz val="12"/>
      <color rgb="FF000000"/>
      <name val="Calibri"/>
      <family val="2"/>
    </font>
    <font>
      <b/>
      <sz val="12"/>
      <color rgb="FF000000"/>
      <name val="Calibri"/>
      <family val="2"/>
    </font>
    <font>
      <b/>
      <sz val="10"/>
      <color theme="1"/>
      <name val="Times New Roman"/>
      <family val="1"/>
    </font>
    <font>
      <sz val="11"/>
      <color rgb="FFFF0000"/>
      <name val="Calibri"/>
      <family val="2"/>
    </font>
    <font>
      <sz val="11"/>
      <color rgb="FF000000"/>
      <name val="Times New Roman"/>
      <family val="1"/>
    </font>
    <font>
      <sz val="1.5"/>
      <color theme="1"/>
      <name val="Times New Roman"/>
      <family val="1"/>
    </font>
  </fonts>
  <fills count="3">
    <fill>
      <patternFill patternType="none"/>
    </fill>
    <fill>
      <patternFill patternType="gray125"/>
    </fill>
    <fill>
      <patternFill patternType="solid">
        <fgColor rgb="FFFAFBFD"/>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rgb="FF003087"/>
      </right>
      <top/>
      <bottom style="medium">
        <color rgb="FF003087"/>
      </bottom>
      <diagonal/>
    </border>
  </borders>
  <cellStyleXfs count="5">
    <xf numFmtId="0" fontId="0" fillId="0" borderId="0"/>
    <xf numFmtId="0" fontId="1" fillId="0" borderId="0"/>
    <xf numFmtId="0" fontId="12" fillId="0" borderId="0" applyNumberFormat="0" applyFill="0" applyBorder="0" applyAlignment="0" applyProtection="0"/>
    <xf numFmtId="9" fontId="1" fillId="0" borderId="0" applyFont="0" applyFill="0" applyBorder="0" applyAlignment="0" applyProtection="0"/>
    <xf numFmtId="0" fontId="9" fillId="0" borderId="0" applyNumberFormat="0" applyBorder="0" applyAlignment="0"/>
  </cellStyleXfs>
  <cellXfs count="146">
    <xf numFmtId="0" fontId="0" fillId="0" borderId="0" xfId="0"/>
    <xf numFmtId="0" fontId="2" fillId="0" borderId="0" xfId="0" applyFont="1"/>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0" xfId="0" applyFont="1" applyAlignment="1">
      <alignment vertical="center"/>
    </xf>
    <xf numFmtId="0" fontId="2" fillId="0" borderId="4" xfId="0" applyFont="1" applyBorder="1" applyAlignment="1">
      <alignment horizontal="center" vertical="center" wrapText="1"/>
    </xf>
    <xf numFmtId="0" fontId="0" fillId="0" borderId="8" xfId="0" applyBorder="1"/>
    <xf numFmtId="3" fontId="0" fillId="0" borderId="8" xfId="0" applyNumberFormat="1" applyBorder="1"/>
    <xf numFmtId="0" fontId="3" fillId="0" borderId="1" xfId="0" applyFont="1" applyBorder="1" applyAlignment="1">
      <alignment vertical="center" wrapText="1"/>
    </xf>
    <xf numFmtId="0" fontId="2" fillId="0" borderId="4" xfId="0" applyFont="1" applyBorder="1" applyAlignment="1">
      <alignment horizontal="right" vertical="center"/>
    </xf>
    <xf numFmtId="3" fontId="2" fillId="0" borderId="4" xfId="0" applyNumberFormat="1" applyFont="1" applyBorder="1" applyAlignment="1">
      <alignment horizontal="right" vertical="center"/>
    </xf>
    <xf numFmtId="0" fontId="4" fillId="0" borderId="2" xfId="0" applyFont="1" applyBorder="1" applyAlignment="1">
      <alignment horizontal="center" vertical="center"/>
    </xf>
    <xf numFmtId="0" fontId="5" fillId="0" borderId="0" xfId="0" applyFont="1" applyAlignment="1">
      <alignment vertical="center"/>
    </xf>
    <xf numFmtId="0" fontId="6" fillId="0" borderId="4" xfId="0" applyFont="1" applyBorder="1" applyAlignment="1">
      <alignment vertical="center" wrapText="1"/>
    </xf>
    <xf numFmtId="0" fontId="6" fillId="0" borderId="4" xfId="0" applyFont="1" applyBorder="1" applyAlignment="1">
      <alignment horizontal="right" vertical="center" wrapText="1"/>
    </xf>
    <xf numFmtId="0" fontId="6" fillId="0" borderId="3" xfId="0" applyFont="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horizontal="right" vertical="center" wrapText="1"/>
    </xf>
    <xf numFmtId="10" fontId="7" fillId="0" borderId="4" xfId="0" applyNumberFormat="1" applyFont="1" applyBorder="1" applyAlignment="1">
      <alignment horizontal="right" vertical="center" wrapText="1"/>
    </xf>
    <xf numFmtId="9" fontId="7" fillId="0" borderId="4" xfId="0" applyNumberFormat="1" applyFont="1" applyBorder="1" applyAlignment="1">
      <alignment horizontal="right" vertical="center" wrapText="1"/>
    </xf>
    <xf numFmtId="0" fontId="0" fillId="0" borderId="11" xfId="0" applyBorder="1"/>
    <xf numFmtId="0" fontId="0" fillId="0" borderId="12" xfId="0" applyBorder="1"/>
    <xf numFmtId="0" fontId="0" fillId="0" borderId="13" xfId="0" applyBorder="1"/>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horizontal="right" vertical="center"/>
    </xf>
    <xf numFmtId="0" fontId="2" fillId="0" borderId="4" xfId="0" applyFont="1" applyBorder="1" applyAlignment="1">
      <alignment vertical="center"/>
    </xf>
    <xf numFmtId="0" fontId="4" fillId="0" borderId="3"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8" fillId="2" borderId="14" xfId="0" applyFont="1" applyFill="1" applyBorder="1" applyAlignment="1">
      <alignment horizontal="center" vertical="center" wrapText="1"/>
    </xf>
    <xf numFmtId="0" fontId="8" fillId="2" borderId="14" xfId="0" applyFont="1" applyFill="1" applyBorder="1" applyAlignment="1">
      <alignment vertical="center" wrapText="1"/>
    </xf>
    <xf numFmtId="2" fontId="8" fillId="2" borderId="14" xfId="0" applyNumberFormat="1" applyFont="1" applyFill="1" applyBorder="1" applyAlignment="1">
      <alignment horizontal="right" vertical="center" wrapText="1"/>
    </xf>
    <xf numFmtId="0" fontId="2" fillId="0" borderId="8" xfId="0" applyFont="1" applyBorder="1" applyAlignment="1">
      <alignment vertical="center" wrapText="1"/>
    </xf>
    <xf numFmtId="0" fontId="5" fillId="0" borderId="8" xfId="0" applyFont="1" applyBorder="1" applyAlignment="1">
      <alignment vertical="center" wrapText="1"/>
    </xf>
    <xf numFmtId="3" fontId="2" fillId="0" borderId="8" xfId="0" applyNumberFormat="1" applyFont="1" applyBorder="1" applyAlignment="1">
      <alignment vertical="center" wrapText="1"/>
    </xf>
    <xf numFmtId="3" fontId="5" fillId="0" borderId="8" xfId="0" applyNumberFormat="1" applyFont="1" applyBorder="1" applyAlignment="1">
      <alignment vertical="center" wrapText="1"/>
    </xf>
    <xf numFmtId="0" fontId="2" fillId="0" borderId="3" xfId="0" applyFont="1" applyBorder="1" applyAlignment="1">
      <alignment horizontal="right" vertical="center"/>
    </xf>
    <xf numFmtId="0" fontId="2" fillId="0" borderId="15" xfId="0" applyFont="1" applyBorder="1" applyAlignment="1">
      <alignment vertical="center" wrapText="1"/>
    </xf>
    <xf numFmtId="0" fontId="2" fillId="0" borderId="8" xfId="0" applyFont="1" applyBorder="1" applyAlignment="1">
      <alignment vertical="center"/>
    </xf>
    <xf numFmtId="0" fontId="9" fillId="0" borderId="6"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horizontal="righ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horizontal="right" vertical="center"/>
    </xf>
    <xf numFmtId="3" fontId="9" fillId="0" borderId="4" xfId="0" applyNumberFormat="1" applyFont="1" applyBorder="1" applyAlignment="1">
      <alignment horizontal="right" vertical="center"/>
    </xf>
    <xf numFmtId="0" fontId="9" fillId="0" borderId="2" xfId="0" applyFont="1" applyBorder="1" applyAlignment="1">
      <alignment horizontal="right" vertical="center"/>
    </xf>
    <xf numFmtId="0" fontId="11" fillId="0" borderId="3" xfId="0" applyFont="1" applyBorder="1" applyAlignment="1">
      <alignment vertical="center"/>
    </xf>
    <xf numFmtId="0" fontId="12" fillId="0" borderId="0" xfId="2"/>
    <xf numFmtId="0" fontId="2" fillId="0" borderId="6" xfId="0" applyFont="1" applyBorder="1" applyAlignment="1">
      <alignment vertical="center" wrapText="1"/>
    </xf>
    <xf numFmtId="0" fontId="2" fillId="0" borderId="3" xfId="0" applyFont="1" applyBorder="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6" fillId="0" borderId="5"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vertical="center" wrapText="1"/>
    </xf>
    <xf numFmtId="0" fontId="7" fillId="0" borderId="6"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4" fillId="0" borderId="6"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5" fillId="0" borderId="8" xfId="0" applyFont="1" applyBorder="1" applyAlignment="1">
      <alignment vertical="center" wrapText="1"/>
    </xf>
    <xf numFmtId="0" fontId="2" fillId="0" borderId="8" xfId="0" applyFont="1" applyBorder="1" applyAlignment="1">
      <alignment vertical="center" wrapText="1"/>
    </xf>
    <xf numFmtId="0" fontId="9" fillId="0" borderId="6" xfId="0" applyFont="1" applyBorder="1" applyAlignment="1">
      <alignment vertical="center"/>
    </xf>
    <xf numFmtId="0" fontId="9" fillId="0" borderId="3" xfId="0" applyFont="1" applyBorder="1" applyAlignment="1">
      <alignment vertical="center"/>
    </xf>
    <xf numFmtId="0" fontId="13" fillId="0" borderId="0" xfId="0" applyFont="1"/>
    <xf numFmtId="0" fontId="15" fillId="0" borderId="1"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vertical="center"/>
    </xf>
    <xf numFmtId="3" fontId="15" fillId="0" borderId="4" xfId="0" applyNumberFormat="1" applyFont="1" applyBorder="1" applyAlignment="1">
      <alignment horizontal="right" vertical="center"/>
    </xf>
    <xf numFmtId="0" fontId="17" fillId="0" borderId="8" xfId="0" applyFont="1" applyBorder="1" applyAlignment="1">
      <alignment horizontal="center" vertical="center" wrapText="1"/>
    </xf>
    <xf numFmtId="169" fontId="17" fillId="0" borderId="8" xfId="3" applyNumberFormat="1" applyFont="1" applyBorder="1" applyAlignment="1">
      <alignment horizontal="right" vertical="center" wrapText="1"/>
    </xf>
    <xf numFmtId="169" fontId="0" fillId="0" borderId="0" xfId="0" applyNumberFormat="1"/>
    <xf numFmtId="9" fontId="2" fillId="0" borderId="8" xfId="0" applyNumberFormat="1" applyFont="1" applyBorder="1" applyAlignment="1">
      <alignment vertical="center"/>
    </xf>
    <xf numFmtId="3" fontId="2" fillId="0" borderId="8" xfId="0" applyNumberFormat="1" applyFont="1" applyBorder="1" applyAlignment="1">
      <alignment vertical="center"/>
    </xf>
    <xf numFmtId="0" fontId="4" fillId="0" borderId="8" xfId="0" applyFont="1" applyBorder="1" applyAlignment="1">
      <alignment vertical="center"/>
    </xf>
    <xf numFmtId="0" fontId="9" fillId="0" borderId="0" xfId="4"/>
    <xf numFmtId="3" fontId="9" fillId="0" borderId="0" xfId="4" applyNumberFormat="1"/>
    <xf numFmtId="0" fontId="11" fillId="0" borderId="8" xfId="4" applyFont="1" applyBorder="1"/>
    <xf numFmtId="0" fontId="9" fillId="0" borderId="8" xfId="4" applyBorder="1"/>
    <xf numFmtId="3" fontId="18" fillId="0" borderId="8" xfId="4" applyNumberFormat="1" applyFont="1" applyBorder="1"/>
    <xf numFmtId="3" fontId="9" fillId="0" borderId="8" xfId="4" applyNumberFormat="1" applyBorder="1"/>
    <xf numFmtId="0" fontId="9" fillId="0" borderId="16" xfId="4" applyBorder="1"/>
    <xf numFmtId="3" fontId="9" fillId="0" borderId="16" xfId="4" applyNumberFormat="1" applyBorder="1"/>
    <xf numFmtId="0" fontId="9" fillId="0" borderId="17" xfId="4" applyBorder="1"/>
    <xf numFmtId="0" fontId="9" fillId="0" borderId="18" xfId="4" applyBorder="1"/>
    <xf numFmtId="0" fontId="11" fillId="0" borderId="17" xfId="4" applyFont="1" applyBorder="1"/>
    <xf numFmtId="0" fontId="9" fillId="0" borderId="19" xfId="4" applyBorder="1"/>
    <xf numFmtId="3" fontId="18" fillId="0" borderId="19" xfId="4" applyNumberFormat="1" applyFont="1" applyBorder="1"/>
    <xf numFmtId="0" fontId="18" fillId="0" borderId="17" xfId="4" applyFont="1" applyBorder="1"/>
    <xf numFmtId="3" fontId="18" fillId="0" borderId="18" xfId="4" applyNumberFormat="1" applyFont="1" applyBorder="1"/>
    <xf numFmtId="0" fontId="9" fillId="0" borderId="2" xfId="0" applyFont="1" applyBorder="1" applyAlignment="1">
      <alignment horizontal="center" vertical="center"/>
    </xf>
    <xf numFmtId="0" fontId="9" fillId="0" borderId="4" xfId="0" applyFont="1" applyBorder="1" applyAlignment="1">
      <alignment horizontal="right" vertical="center" wrapText="1"/>
    </xf>
    <xf numFmtId="0" fontId="9" fillId="0" borderId="0" xfId="0" applyFont="1" applyAlignment="1">
      <alignment horizontal="right" vertical="center" wrapText="1"/>
    </xf>
    <xf numFmtId="0" fontId="9" fillId="0" borderId="2" xfId="0" applyFont="1" applyBorder="1" applyAlignment="1">
      <alignment horizontal="right" vertical="center" wrapText="1"/>
    </xf>
    <xf numFmtId="0" fontId="9" fillId="0" borderId="4" xfId="0" applyFont="1" applyBorder="1" applyAlignment="1">
      <alignment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3" fontId="2" fillId="0" borderId="3" xfId="0" applyNumberFormat="1" applyFont="1" applyBorder="1" applyAlignment="1">
      <alignment horizontal="right" vertical="center" wrapText="1"/>
    </xf>
    <xf numFmtId="3" fontId="2" fillId="0" borderId="4" xfId="0" applyNumberFormat="1" applyFont="1" applyBorder="1" applyAlignment="1">
      <alignment horizontal="right" vertical="center" wrapText="1"/>
    </xf>
    <xf numFmtId="0" fontId="0" fillId="0" borderId="1" xfId="0" applyBorder="1"/>
    <xf numFmtId="0" fontId="15" fillId="0" borderId="3" xfId="0" applyFont="1" applyBorder="1" applyAlignment="1">
      <alignment vertical="center"/>
    </xf>
    <xf numFmtId="0" fontId="15" fillId="0" borderId="4" xfId="0" applyFont="1" applyBorder="1" applyAlignment="1">
      <alignment horizontal="right"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3" fontId="9" fillId="0" borderId="4" xfId="0" applyNumberFormat="1" applyFont="1" applyBorder="1" applyAlignment="1">
      <alignment horizontal="right" vertical="center" wrapText="1"/>
    </xf>
    <xf numFmtId="0" fontId="19" fillId="0" borderId="8" xfId="0" applyFont="1" applyBorder="1" applyAlignment="1">
      <alignment horizontal="center" vertical="center"/>
    </xf>
    <xf numFmtId="0" fontId="19" fillId="0" borderId="8" xfId="0" applyFont="1" applyBorder="1" applyAlignment="1">
      <alignment vertical="center"/>
    </xf>
    <xf numFmtId="0" fontId="1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6" fillId="0" borderId="2" xfId="0" applyFont="1" applyBorder="1" applyAlignment="1">
      <alignment horizontal="center" vertical="center" wrapText="1"/>
    </xf>
    <xf numFmtId="0" fontId="15" fillId="0" borderId="4" xfId="0" applyFont="1" applyBorder="1" applyAlignment="1">
      <alignment horizontal="right" vertical="center" wrapText="1"/>
    </xf>
    <xf numFmtId="0" fontId="16" fillId="0" borderId="0" xfId="0" applyFont="1" applyBorder="1" applyAlignment="1">
      <alignment vertical="center"/>
    </xf>
    <xf numFmtId="0" fontId="15" fillId="0" borderId="0" xfId="0" applyFont="1" applyBorder="1" applyAlignment="1">
      <alignment horizontal="right" vertical="center"/>
    </xf>
    <xf numFmtId="0" fontId="16" fillId="0" borderId="7" xfId="0" applyFont="1" applyBorder="1" applyAlignment="1">
      <alignment vertical="center"/>
    </xf>
    <xf numFmtId="0" fontId="15" fillId="0" borderId="22" xfId="0" applyFont="1" applyBorder="1" applyAlignment="1">
      <alignment horizontal="right" vertical="center"/>
    </xf>
    <xf numFmtId="3" fontId="9" fillId="0" borderId="0" xfId="4" applyNumberFormat="1" applyAlignment="1">
      <alignment horizontal="right"/>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0" fontId="2" fillId="0" borderId="8" xfId="0" applyFont="1" applyBorder="1" applyAlignment="1">
      <alignment horizontal="center" vertical="center" wrapText="1"/>
    </xf>
    <xf numFmtId="3" fontId="11" fillId="0" borderId="4" xfId="0" applyNumberFormat="1" applyFont="1" applyBorder="1" applyAlignment="1">
      <alignment horizontal="right" vertical="center"/>
    </xf>
    <xf numFmtId="0" fontId="2" fillId="0" borderId="2" xfId="0" applyFont="1" applyBorder="1" applyAlignment="1">
      <alignment horizontal="right" vertical="center"/>
    </xf>
    <xf numFmtId="3" fontId="9" fillId="0" borderId="23" xfId="0" applyNumberFormat="1" applyFont="1" applyBorder="1" applyAlignment="1">
      <alignment horizontal="right" vertical="center"/>
    </xf>
    <xf numFmtId="0" fontId="12" fillId="0" borderId="0" xfId="2" applyAlignment="1">
      <alignment vertical="center"/>
    </xf>
    <xf numFmtId="3" fontId="2" fillId="0" borderId="8" xfId="0" applyNumberFormat="1" applyFont="1" applyBorder="1" applyAlignment="1">
      <alignment horizontal="right" vertical="center" wrapText="1"/>
    </xf>
    <xf numFmtId="0" fontId="20" fillId="0" borderId="0" xfId="0" applyFont="1" applyAlignment="1">
      <alignment vertical="center"/>
    </xf>
  </cellXfs>
  <cellStyles count="5">
    <cellStyle name="Link" xfId="2" builtinId="8"/>
    <cellStyle name="Normal" xfId="0" builtinId="0"/>
    <cellStyle name="Normal 12" xfId="1" xr:uid="{976A53A8-EBF3-4648-BAAD-79F700FDE917}"/>
    <cellStyle name="Normal 2" xfId="4" xr:uid="{97A93124-675A-4D36-AA4D-40F998212C2B}"/>
    <cellStyle name="Pro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 1.4'!$D$5</c:f>
              <c:strCache>
                <c:ptCount val="1"/>
                <c:pt idx="0">
                  <c:v>Jobomsætning</c:v>
                </c:pt>
              </c:strCache>
            </c:strRef>
          </c:tx>
          <c:spPr>
            <a:ln w="28575" cap="rnd">
              <a:solidFill>
                <a:schemeClr val="accent1"/>
              </a:solidFill>
              <a:round/>
            </a:ln>
            <a:effectLst/>
          </c:spPr>
          <c:marker>
            <c:symbol val="none"/>
          </c:marker>
          <c:cat>
            <c:strRef>
              <c:f>'Figur 1.4'!$C$6:$C$18</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'Figur 1.4'!$D$6:$D$18</c:f>
              <c:numCache>
                <c:formatCode>#,##0</c:formatCode>
                <c:ptCount val="13"/>
                <c:pt idx="0">
                  <c:v>668989</c:v>
                </c:pt>
                <c:pt idx="1">
                  <c:v>665380</c:v>
                </c:pt>
                <c:pt idx="2">
                  <c:v>692341</c:v>
                </c:pt>
                <c:pt idx="3">
                  <c:v>688221</c:v>
                </c:pt>
                <c:pt idx="4">
                  <c:v>708992</c:v>
                </c:pt>
                <c:pt idx="5">
                  <c:v>743911</c:v>
                </c:pt>
                <c:pt idx="6">
                  <c:v>773450</c:v>
                </c:pt>
                <c:pt idx="7">
                  <c:v>806190</c:v>
                </c:pt>
                <c:pt idx="8">
                  <c:v>817663</c:v>
                </c:pt>
                <c:pt idx="9">
                  <c:v>834656</c:v>
                </c:pt>
                <c:pt idx="10">
                  <c:v>814511</c:v>
                </c:pt>
                <c:pt idx="11">
                  <c:v>791722</c:v>
                </c:pt>
                <c:pt idx="12">
                  <c:v>967267</c:v>
                </c:pt>
              </c:numCache>
            </c:numRef>
          </c:val>
          <c:smooth val="0"/>
          <c:extLst>
            <c:ext xmlns:c16="http://schemas.microsoft.com/office/drawing/2014/chart" uri="{C3380CC4-5D6E-409C-BE32-E72D297353CC}">
              <c16:uniqueId val="{00000000-CCE0-4E96-A7E5-4C3E019605F6}"/>
            </c:ext>
          </c:extLst>
        </c:ser>
        <c:ser>
          <c:idx val="1"/>
          <c:order val="1"/>
          <c:tx>
            <c:strRef>
              <c:f>'Figur 1.4'!$E$5</c:f>
              <c:strCache>
                <c:ptCount val="1"/>
                <c:pt idx="0">
                  <c:v>Antal personer startet i job</c:v>
                </c:pt>
              </c:strCache>
            </c:strRef>
          </c:tx>
          <c:spPr>
            <a:ln w="28575" cap="rnd">
              <a:solidFill>
                <a:schemeClr val="accent2"/>
              </a:solidFill>
              <a:round/>
            </a:ln>
            <a:effectLst/>
          </c:spPr>
          <c:marker>
            <c:symbol val="none"/>
          </c:marker>
          <c:cat>
            <c:strRef>
              <c:f>'Figur 1.4'!$C$6:$C$18</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'Figur 1.4'!$E$6:$E$18</c:f>
              <c:numCache>
                <c:formatCode>#,##0</c:formatCode>
                <c:ptCount val="13"/>
                <c:pt idx="0">
                  <c:v>581250</c:v>
                </c:pt>
                <c:pt idx="1">
                  <c:v>575577</c:v>
                </c:pt>
                <c:pt idx="2">
                  <c:v>594208</c:v>
                </c:pt>
                <c:pt idx="3">
                  <c:v>594210</c:v>
                </c:pt>
                <c:pt idx="4">
                  <c:v>610411</c:v>
                </c:pt>
                <c:pt idx="5">
                  <c:v>637419</c:v>
                </c:pt>
                <c:pt idx="6">
                  <c:v>663190</c:v>
                </c:pt>
                <c:pt idx="7">
                  <c:v>688078</c:v>
                </c:pt>
                <c:pt idx="8">
                  <c:v>697673</c:v>
                </c:pt>
                <c:pt idx="9">
                  <c:v>712307</c:v>
                </c:pt>
                <c:pt idx="10">
                  <c:v>697940</c:v>
                </c:pt>
                <c:pt idx="11">
                  <c:v>677717</c:v>
                </c:pt>
                <c:pt idx="12">
                  <c:v>808005</c:v>
                </c:pt>
              </c:numCache>
            </c:numRef>
          </c:val>
          <c:smooth val="0"/>
          <c:extLst>
            <c:ext xmlns:c16="http://schemas.microsoft.com/office/drawing/2014/chart" uri="{C3380CC4-5D6E-409C-BE32-E72D297353CC}">
              <c16:uniqueId val="{00000001-CCE0-4E96-A7E5-4C3E019605F6}"/>
            </c:ext>
          </c:extLst>
        </c:ser>
        <c:dLbls>
          <c:showLegendKey val="0"/>
          <c:showVal val="0"/>
          <c:showCatName val="0"/>
          <c:showSerName val="0"/>
          <c:showPercent val="0"/>
          <c:showBubbleSize val="0"/>
        </c:dLbls>
        <c:smooth val="0"/>
        <c:axId val="59185984"/>
        <c:axId val="411874880"/>
      </c:lineChart>
      <c:catAx>
        <c:axId val="5918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411874880"/>
        <c:crosses val="autoZero"/>
        <c:auto val="1"/>
        <c:lblAlgn val="ctr"/>
        <c:lblOffset val="100"/>
        <c:noMultiLvlLbl val="0"/>
      </c:catAx>
      <c:valAx>
        <c:axId val="411874880"/>
        <c:scaling>
          <c:orientation val="minMax"/>
          <c:min val="5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918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 1.6'!$D$4</c:f>
              <c:strCache>
                <c:ptCount val="1"/>
                <c:pt idx="0">
                  <c:v>Kvinder</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6.8958661417322833E-2"/>
                  <c:y val="-0.3758934820647418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trendlineLbl>
          </c:trendline>
          <c:xVal>
            <c:numRef>
              <c:f>'Figur 1.6'!$C$5:$C$11</c:f>
              <c:numCache>
                <c:formatCode>General</c:formatCode>
                <c:ptCount val="7"/>
                <c:pt idx="0">
                  <c:v>20</c:v>
                </c:pt>
                <c:pt idx="1">
                  <c:v>30</c:v>
                </c:pt>
                <c:pt idx="2">
                  <c:v>40</c:v>
                </c:pt>
                <c:pt idx="3">
                  <c:v>50</c:v>
                </c:pt>
                <c:pt idx="4">
                  <c:v>60</c:v>
                </c:pt>
                <c:pt idx="5">
                  <c:v>70</c:v>
                </c:pt>
                <c:pt idx="6">
                  <c:v>80</c:v>
                </c:pt>
              </c:numCache>
            </c:numRef>
          </c:xVal>
          <c:yVal>
            <c:numRef>
              <c:f>'Figur 1.6'!$D$5:$D$11</c:f>
              <c:numCache>
                <c:formatCode>0.00</c:formatCode>
                <c:ptCount val="7"/>
                <c:pt idx="0">
                  <c:v>43.1</c:v>
                </c:pt>
                <c:pt idx="1">
                  <c:v>31.4</c:v>
                </c:pt>
                <c:pt idx="2">
                  <c:v>25.2</c:v>
                </c:pt>
                <c:pt idx="3">
                  <c:v>19.8</c:v>
                </c:pt>
                <c:pt idx="4">
                  <c:v>17</c:v>
                </c:pt>
                <c:pt idx="5">
                  <c:v>10.5</c:v>
                </c:pt>
                <c:pt idx="6">
                  <c:v>11.899999999999999</c:v>
                </c:pt>
              </c:numCache>
            </c:numRef>
          </c:yVal>
          <c:smooth val="0"/>
          <c:extLst>
            <c:ext xmlns:c16="http://schemas.microsoft.com/office/drawing/2014/chart" uri="{C3380CC4-5D6E-409C-BE32-E72D297353CC}">
              <c16:uniqueId val="{00000000-D055-4F7F-AB8B-A079952BF494}"/>
            </c:ext>
          </c:extLst>
        </c:ser>
        <c:ser>
          <c:idx val="1"/>
          <c:order val="1"/>
          <c:tx>
            <c:strRef>
              <c:f>'Figur 1.6'!$E$4</c:f>
              <c:strCache>
                <c:ptCount val="1"/>
                <c:pt idx="0">
                  <c:v>Mænd</c:v>
                </c:pt>
              </c:strCache>
            </c:strRef>
          </c:tx>
          <c:spPr>
            <a:ln w="1905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0.27548578302712162"/>
                  <c:y val="-2.043416447944006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trendlineLbl>
          </c:trendline>
          <c:xVal>
            <c:numRef>
              <c:f>'Figur 1.6'!$C$5:$C$11</c:f>
              <c:numCache>
                <c:formatCode>General</c:formatCode>
                <c:ptCount val="7"/>
                <c:pt idx="0">
                  <c:v>20</c:v>
                </c:pt>
                <c:pt idx="1">
                  <c:v>30</c:v>
                </c:pt>
                <c:pt idx="2">
                  <c:v>40</c:v>
                </c:pt>
                <c:pt idx="3">
                  <c:v>50</c:v>
                </c:pt>
                <c:pt idx="4">
                  <c:v>60</c:v>
                </c:pt>
                <c:pt idx="5">
                  <c:v>70</c:v>
                </c:pt>
                <c:pt idx="6">
                  <c:v>80</c:v>
                </c:pt>
              </c:numCache>
            </c:numRef>
          </c:xVal>
          <c:yVal>
            <c:numRef>
              <c:f>'Figur 1.6'!$E$5:$E$11</c:f>
              <c:numCache>
                <c:formatCode>0.00</c:formatCode>
                <c:ptCount val="7"/>
                <c:pt idx="0">
                  <c:v>22.5</c:v>
                </c:pt>
                <c:pt idx="1">
                  <c:v>21.9</c:v>
                </c:pt>
                <c:pt idx="2">
                  <c:v>17.899999999999999</c:v>
                </c:pt>
                <c:pt idx="3">
                  <c:v>13.700000000000001</c:v>
                </c:pt>
                <c:pt idx="4">
                  <c:v>11.5</c:v>
                </c:pt>
                <c:pt idx="5">
                  <c:v>6.6000000000000005</c:v>
                </c:pt>
                <c:pt idx="6">
                  <c:v>6.7</c:v>
                </c:pt>
              </c:numCache>
            </c:numRef>
          </c:yVal>
          <c:smooth val="0"/>
          <c:extLst>
            <c:ext xmlns:c16="http://schemas.microsoft.com/office/drawing/2014/chart" uri="{C3380CC4-5D6E-409C-BE32-E72D297353CC}">
              <c16:uniqueId val="{00000001-D055-4F7F-AB8B-A079952BF494}"/>
            </c:ext>
          </c:extLst>
        </c:ser>
        <c:dLbls>
          <c:showLegendKey val="0"/>
          <c:showVal val="0"/>
          <c:showCatName val="0"/>
          <c:showSerName val="0"/>
          <c:showPercent val="0"/>
          <c:showBubbleSize val="0"/>
        </c:dLbls>
        <c:axId val="902689776"/>
        <c:axId val="902691936"/>
      </c:scatterChart>
      <c:valAx>
        <c:axId val="902689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902691936"/>
        <c:crosses val="autoZero"/>
        <c:crossBetween val="midCat"/>
      </c:valAx>
      <c:valAx>
        <c:axId val="9026919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9026897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375920</xdr:colOff>
      <xdr:row>3</xdr:row>
      <xdr:rowOff>130810</xdr:rowOff>
    </xdr:from>
    <xdr:to>
      <xdr:col>13</xdr:col>
      <xdr:colOff>71120</xdr:colOff>
      <xdr:row>18</xdr:row>
      <xdr:rowOff>130810</xdr:rowOff>
    </xdr:to>
    <xdr:graphicFrame macro="">
      <xdr:nvGraphicFramePr>
        <xdr:cNvPr id="2" name="Diagram 1">
          <a:extLst>
            <a:ext uri="{FF2B5EF4-FFF2-40B4-BE49-F238E27FC236}">
              <a16:creationId xmlns:a16="http://schemas.microsoft.com/office/drawing/2014/main" id="{A0C12E13-81BB-BE5A-9C77-B3082EB159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533400</xdr:colOff>
      <xdr:row>6</xdr:row>
      <xdr:rowOff>179070</xdr:rowOff>
    </xdr:from>
    <xdr:to>
      <xdr:col>15</xdr:col>
      <xdr:colOff>228600</xdr:colOff>
      <xdr:row>21</xdr:row>
      <xdr:rowOff>179070</xdr:rowOff>
    </xdr:to>
    <xdr:graphicFrame macro="">
      <xdr:nvGraphicFramePr>
        <xdr:cNvPr id="3" name="Diagram 2">
          <a:extLst>
            <a:ext uri="{FF2B5EF4-FFF2-40B4-BE49-F238E27FC236}">
              <a16:creationId xmlns:a16="http://schemas.microsoft.com/office/drawing/2014/main" id="{1B42D4E7-99C4-4270-B0EB-D7F0D52491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2.xml.rels><?xml version="1.0" encoding="UTF-8" standalone="yes"?>
<Relationships xmlns="http://schemas.openxmlformats.org/package/2006/relationships"><Relationship Id="rId1" Type="http://schemas.openxmlformats.org/officeDocument/2006/relationships/hyperlink" Target="https://faos.ku.dk/pdf/Jonas_Felbo-Kolding_B5_PhD_thesis_2018.pdf"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AEAF-E491-4FC5-9A97-107D259A8A38}">
  <dimension ref="C2:I30"/>
  <sheetViews>
    <sheetView tabSelected="1" workbookViewId="0">
      <selection activeCell="H22" sqref="H22"/>
    </sheetView>
  </sheetViews>
  <sheetFormatPr defaultRowHeight="14.5" x14ac:dyDescent="0.35"/>
  <sheetData>
    <row r="2" spans="3:9" x14ac:dyDescent="0.35">
      <c r="C2" s="81" t="s">
        <v>515</v>
      </c>
    </row>
    <row r="4" spans="3:9" x14ac:dyDescent="0.35">
      <c r="C4" s="81" t="s">
        <v>186</v>
      </c>
      <c r="E4" s="81" t="s">
        <v>187</v>
      </c>
      <c r="G4" s="81" t="s">
        <v>188</v>
      </c>
      <c r="I4" s="81" t="s">
        <v>189</v>
      </c>
    </row>
    <row r="6" spans="3:9" x14ac:dyDescent="0.35">
      <c r="C6" s="59" t="s">
        <v>185</v>
      </c>
      <c r="E6" s="59" t="s">
        <v>356</v>
      </c>
      <c r="G6" s="59" t="s">
        <v>503</v>
      </c>
      <c r="I6" s="59" t="s">
        <v>505</v>
      </c>
    </row>
    <row r="7" spans="3:9" x14ac:dyDescent="0.35">
      <c r="C7" s="59" t="s">
        <v>190</v>
      </c>
      <c r="E7" s="59" t="s">
        <v>357</v>
      </c>
      <c r="G7" s="59" t="s">
        <v>504</v>
      </c>
      <c r="I7" s="59" t="s">
        <v>506</v>
      </c>
    </row>
    <row r="8" spans="3:9" x14ac:dyDescent="0.35">
      <c r="C8" s="59" t="s">
        <v>501</v>
      </c>
      <c r="E8" s="59" t="s">
        <v>358</v>
      </c>
      <c r="I8" s="59" t="s">
        <v>507</v>
      </c>
    </row>
    <row r="9" spans="3:9" x14ac:dyDescent="0.35">
      <c r="C9" s="59" t="s">
        <v>191</v>
      </c>
      <c r="E9" s="59" t="s">
        <v>359</v>
      </c>
      <c r="I9" s="59" t="s">
        <v>508</v>
      </c>
    </row>
    <row r="10" spans="3:9" x14ac:dyDescent="0.35">
      <c r="C10" s="59" t="s">
        <v>192</v>
      </c>
      <c r="E10" s="59" t="s">
        <v>360</v>
      </c>
      <c r="I10" s="59" t="s">
        <v>509</v>
      </c>
    </row>
    <row r="11" spans="3:9" x14ac:dyDescent="0.35">
      <c r="C11" s="59" t="s">
        <v>193</v>
      </c>
      <c r="E11" s="59" t="s">
        <v>361</v>
      </c>
      <c r="I11" s="59" t="s">
        <v>510</v>
      </c>
    </row>
    <row r="12" spans="3:9" x14ac:dyDescent="0.35">
      <c r="C12" s="59" t="s">
        <v>194</v>
      </c>
      <c r="E12" s="59" t="s">
        <v>362</v>
      </c>
      <c r="I12" s="59" t="s">
        <v>511</v>
      </c>
    </row>
    <row r="13" spans="3:9" x14ac:dyDescent="0.35">
      <c r="C13" s="59" t="s">
        <v>502</v>
      </c>
      <c r="E13" s="59" t="s">
        <v>363</v>
      </c>
      <c r="I13" s="59" t="s">
        <v>512</v>
      </c>
    </row>
    <row r="14" spans="3:9" x14ac:dyDescent="0.35">
      <c r="C14" s="59" t="s">
        <v>195</v>
      </c>
      <c r="E14" s="59" t="s">
        <v>364</v>
      </c>
      <c r="I14" s="59" t="s">
        <v>513</v>
      </c>
    </row>
    <row r="15" spans="3:9" x14ac:dyDescent="0.35">
      <c r="C15" s="59" t="s">
        <v>196</v>
      </c>
      <c r="E15" s="59" t="s">
        <v>365</v>
      </c>
      <c r="I15" s="59" t="s">
        <v>514</v>
      </c>
    </row>
    <row r="16" spans="3:9" x14ac:dyDescent="0.35">
      <c r="C16" s="59" t="s">
        <v>197</v>
      </c>
      <c r="E16" s="59" t="s">
        <v>366</v>
      </c>
    </row>
    <row r="17" spans="3:5" x14ac:dyDescent="0.35">
      <c r="C17" s="59" t="s">
        <v>198</v>
      </c>
      <c r="E17" s="59" t="s">
        <v>367</v>
      </c>
    </row>
    <row r="18" spans="3:5" x14ac:dyDescent="0.35">
      <c r="C18" s="59" t="s">
        <v>199</v>
      </c>
      <c r="E18" s="59" t="s">
        <v>368</v>
      </c>
    </row>
    <row r="19" spans="3:5" x14ac:dyDescent="0.35">
      <c r="C19" s="59" t="s">
        <v>200</v>
      </c>
      <c r="E19" s="59" t="s">
        <v>369</v>
      </c>
    </row>
    <row r="20" spans="3:5" x14ac:dyDescent="0.35">
      <c r="C20" s="59" t="s">
        <v>201</v>
      </c>
      <c r="E20" s="59" t="s">
        <v>370</v>
      </c>
    </row>
    <row r="21" spans="3:5" x14ac:dyDescent="0.35">
      <c r="C21" s="59" t="s">
        <v>202</v>
      </c>
      <c r="E21" s="59" t="s">
        <v>371</v>
      </c>
    </row>
    <row r="22" spans="3:5" x14ac:dyDescent="0.35">
      <c r="C22" s="59" t="s">
        <v>203</v>
      </c>
      <c r="E22" s="59" t="s">
        <v>372</v>
      </c>
    </row>
    <row r="23" spans="3:5" x14ac:dyDescent="0.35">
      <c r="C23" s="59" t="s">
        <v>204</v>
      </c>
      <c r="E23" s="59" t="s">
        <v>373</v>
      </c>
    </row>
    <row r="24" spans="3:5" x14ac:dyDescent="0.35">
      <c r="E24" s="59" t="s">
        <v>374</v>
      </c>
    </row>
    <row r="25" spans="3:5" x14ac:dyDescent="0.35">
      <c r="E25" s="59" t="s">
        <v>375</v>
      </c>
    </row>
    <row r="26" spans="3:5" x14ac:dyDescent="0.35">
      <c r="E26" s="59" t="s">
        <v>376</v>
      </c>
    </row>
    <row r="27" spans="3:5" x14ac:dyDescent="0.35">
      <c r="E27" s="59" t="s">
        <v>377</v>
      </c>
    </row>
    <row r="28" spans="3:5" x14ac:dyDescent="0.35">
      <c r="E28" s="59" t="s">
        <v>378</v>
      </c>
    </row>
    <row r="29" spans="3:5" x14ac:dyDescent="0.35">
      <c r="E29" s="59" t="s">
        <v>379</v>
      </c>
    </row>
    <row r="30" spans="3:5" x14ac:dyDescent="0.35">
      <c r="E30" s="59" t="s">
        <v>380</v>
      </c>
    </row>
  </sheetData>
  <phoneticPr fontId="14" type="noConversion"/>
  <hyperlinks>
    <hyperlink ref="C6" location="'Tabel 1.1'!A1" display="Tabel 1.1" xr:uid="{4C189644-E48F-4747-B45D-1AB1F02FBA8F}"/>
    <hyperlink ref="C7" location="'Tabel 1.2'!A1" display="Tabel 1.2" xr:uid="{2041090F-D760-432F-85B1-1C25AEA33C44}"/>
    <hyperlink ref="C8" location="'Figur 1.4'!A1" display="Figur 1.4" xr:uid="{55460F21-CA3A-4D1B-AC49-20D6E6891CBF}"/>
    <hyperlink ref="C9" location="'Tabel 1.3'!A1" display="Tabel 1.3" xr:uid="{6667B391-9308-4C82-B3FA-092646E3030C}"/>
    <hyperlink ref="C10" location="'Tabel 1.4'!A1" display="Tabel 1.4" xr:uid="{A151CC62-AA0D-495A-9116-E9379C65BEC6}"/>
    <hyperlink ref="C11" location="'Tabel 1.5'!A1" display="Tabel 1.5" xr:uid="{32A1C7FB-C711-4D43-BEC8-B94573090542}"/>
    <hyperlink ref="C12" location="'Tabel 1.6'!A1" display="Tabel 1.6" xr:uid="{D26F1BD1-A7CA-4C4A-876F-E62AF2280A61}"/>
    <hyperlink ref="C13" location="'Figur 1.6'!A1" display="Figur 1.6" xr:uid="{CA7BA31E-2E2B-49E1-B435-5C9B0BD3F19F}"/>
    <hyperlink ref="C14" location="'Tabel 1.7'!A1" display="Tabel 1.7" xr:uid="{F8568EF9-7D5B-42A2-806D-2C15DE8CAE27}"/>
    <hyperlink ref="C15" location="'Tabel 1.8'!A1" display="Tabel 1.8" xr:uid="{1E59AAC7-E718-428F-8D5A-A25AB61848C9}"/>
    <hyperlink ref="C16" location="'Tabel 1.9'!A1" display="Tabel 1.9" xr:uid="{F70845A0-C354-4C06-BCC1-8E49DFC3B4CF}"/>
    <hyperlink ref="C17" location="'Tabel 1.10'!A1" display="Tabel 1.10" xr:uid="{06037154-DA42-4FDF-B194-5D98B7AF258B}"/>
    <hyperlink ref="C18" location="'Tabel 1.11'!A1" display="Tabel 1.11" xr:uid="{9185F9AF-677B-4DB5-A054-A62BA44B55EB}"/>
    <hyperlink ref="C19" location="'Tabel 1.12'!A1" display="Tabel 1.12" xr:uid="{E6B4B9BC-EF50-49D0-9DC1-772B9D81F660}"/>
    <hyperlink ref="C20" location="'Tabel 1.13'!A1" display="Tabel 1.13" xr:uid="{5F15CE8A-F5E9-469F-9184-342F7DF7ACDD}"/>
    <hyperlink ref="C21" location="'Tabel 1.14'!A1" display="Tabel 1.14" xr:uid="{F4C99515-6411-4887-84B9-CABD21279451}"/>
    <hyperlink ref="C22" location="'Tabel 1.15'!A1" display="Tabel 1.15" xr:uid="{998E116B-E236-4467-86FA-A08759B27C44}"/>
    <hyperlink ref="C23" location="'Tabel 1.16'!A1" display="Tabel 1.16" xr:uid="{640006A5-2A23-427A-9401-D08DAB15BBC7}"/>
    <hyperlink ref="I6" location="'Tabel 4.1'!A1" display="Tabel 4.1" xr:uid="{8871F01D-6A82-42A4-B855-0BAA3A4DFEE1}"/>
    <hyperlink ref="I7" location="'Tabel 4.2'!A1" display="Tabel 4.2" xr:uid="{521B079C-F8C6-4465-9592-3122268351F3}"/>
    <hyperlink ref="I8" location="'Tabel 4.3'!A1" display="Tabel 4.3" xr:uid="{398C822F-B327-4563-9743-C3E7C9D50374}"/>
    <hyperlink ref="I9" location="'Tabel 4.4'!A1" display="Tabel 4.4" xr:uid="{D881345B-BE44-4AB3-9FDB-0ED56ECABA09}"/>
    <hyperlink ref="I10" location="'Tabel 4.5'!A1" display="Tabel 4.5" xr:uid="{3CAF0A6F-6A7D-4B7F-A339-843A2599024E}"/>
    <hyperlink ref="I11" location="'Tabel 4.6'!A1" display="Tabel 4.6" xr:uid="{49ADE9E2-58A2-4AFE-8E4F-9F8C9F2F0A2D}"/>
    <hyperlink ref="I12" location="'Tabel 4.7'!A1" display="Tabel 4.7" xr:uid="{EC1B60B8-3B1C-446B-9594-B021A2937111}"/>
    <hyperlink ref="I13" location="'Tabel 4.8'!A1" display="Tabel 4.8" xr:uid="{BC912771-965C-4349-823D-234606A19733}"/>
    <hyperlink ref="I14" location="'Tabel 4.9'!A1" display="Tabel 4.9" xr:uid="{2CCC833D-93C4-4395-BB0F-A940FD87000A}"/>
    <hyperlink ref="I15" location="'Tabel 4.10'!A1" display="Tabel 4.10" xr:uid="{AC152851-94A6-433A-BC4D-B79A310FBA3C}"/>
    <hyperlink ref="G6" location="'Tabel 3.1'!A1" display="Tabel 3.1" xr:uid="{96FAC7D1-B0CB-4EBA-85B2-5E282CC83F95}"/>
    <hyperlink ref="G7" location="'Tabel 3.2'!A1" display="Tabel 3.2" xr:uid="{53070B76-4BFE-459B-B099-4277FDD54D92}"/>
    <hyperlink ref="E6" location="'Tabel 2.1'!A1" display="Tabel 2.1" xr:uid="{9A1DE95C-68D6-4FF7-A9EA-9C046B01C6EE}"/>
    <hyperlink ref="E7" location="'Tabel 2.2'!A1" display="Tabel 2.2" xr:uid="{70466574-1479-41CC-9892-085058904E87}"/>
    <hyperlink ref="E8" location="'Tabel 2.3'!A1" display="Tabel 2.3" xr:uid="{5AB56263-AC2F-46AA-9A6F-291D98807FB6}"/>
    <hyperlink ref="E9" location="'Tabel 2.4'!A1" display="Tabel 2.4" xr:uid="{217A3EB9-1D09-4475-9070-083B070BE726}"/>
    <hyperlink ref="E10" location="'Tabel 2.5'!A1" display="Tabel 2.5" xr:uid="{AE02ACC9-E35C-4CA3-9F48-E87B2289936D}"/>
    <hyperlink ref="E11" location="'Tabel 2.6'!A1" display="Tabel 2.6" xr:uid="{872B2B91-8ECD-4C7C-9AB4-B80106657332}"/>
    <hyperlink ref="E12" location="'Tabel 2.7'!A1" display="Tabel 2.7" xr:uid="{E47F237E-682F-4A44-92E4-685866A7AC77}"/>
    <hyperlink ref="E13" location="'Tabel 2.8'!A1" display="Tabel 2.8" xr:uid="{CE4A0284-CF4A-4533-A872-8A2828D8618A}"/>
    <hyperlink ref="E14" location="'Tabel 2.9'!A1" display="Tabel 2.9" xr:uid="{1344B34E-F693-43A9-8D8D-24BA2C564CDF}"/>
    <hyperlink ref="E15" location="'Tabel 2.10'!A1" display="Tabel 2.10" xr:uid="{56AFB722-696F-4E3A-855E-95AB0BBA9C3B}"/>
    <hyperlink ref="E16" location="'Tabel 2.11'!A1" display="Tabel 2.11" xr:uid="{4718B863-8FAF-4796-A2B7-1C3885406FF8}"/>
    <hyperlink ref="E17" location="'Tabel 2.12'!A1" display="Tabel 2.12" xr:uid="{C5AA4541-A09A-4B67-B093-246303604FC5}"/>
    <hyperlink ref="E18" location="'Tabel 2.13'!A1" display="Tabel 2.13" xr:uid="{D600F67A-AF38-46D7-9EFC-204D47BAD353}"/>
    <hyperlink ref="E19" location="'Tabel 2.14'!A1" display="Tabel 2.14" xr:uid="{1328DDC7-3DF1-44A9-864B-B3D62D91D188}"/>
    <hyperlink ref="E20" location="'Tabel 2.15'!A1" display="Tabel 2.15" xr:uid="{4CCE60B4-4F99-4CA9-AC41-3CF93B5603FA}"/>
    <hyperlink ref="E21" location="'Tabel 2.16'!A1" display="Tabel 2.16" xr:uid="{690A1954-FB4C-4DBE-AE1F-82938A83F3E0}"/>
    <hyperlink ref="E22" location="'Tabel 2.17'!A1" display="Tabel 2.17" xr:uid="{F25286C6-51D5-4FFA-98A0-4AF9EAADF3B9}"/>
    <hyperlink ref="E23" location="'Tabel 2.18'!A1" display="Tabel 2.18" xr:uid="{4F65E2CC-FB10-48B1-8CEB-4560AC3D72BD}"/>
    <hyperlink ref="E24" location="'Tabel 2.19'!A1" display="Tabel 2.19" xr:uid="{C955A8F7-32EE-45C5-A5F9-29085DF4F4CF}"/>
    <hyperlink ref="E25" location="'Tabel 2.20'!A1" display="Tabel 2.20" xr:uid="{6F164C29-FCD9-4D6F-A935-A1A9816EFF1C}"/>
    <hyperlink ref="E26" location="'Tabel 2.21'!A1" display="Tabel 2.21" xr:uid="{AA94C9BF-5936-455E-9323-9380D8A29359}"/>
    <hyperlink ref="E27" location="'Tabel 2.22'!A1" display="Tabel 2.22" xr:uid="{22B42FC2-1834-4408-A81A-3E1FCD3337D9}"/>
    <hyperlink ref="E28" location="'Tabel 2.23'!A1" display="Tabel 2.23" xr:uid="{F1DA3031-9716-44DD-A3CE-97079991DB39}"/>
    <hyperlink ref="E29" location="'Tabel 2.24'!A1" display="Tabel 2.24" xr:uid="{176B3624-365E-425D-89A2-0569AB2DF710}"/>
    <hyperlink ref="E30" location="'Figur 2.29'!A1" display="Figur 2.29" xr:uid="{387CF0C8-F492-4CB9-AF9E-0ED23E7237A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7847-D159-41FD-BABC-B36FE8F9E811}">
  <dimension ref="C1:E10"/>
  <sheetViews>
    <sheetView workbookViewId="0">
      <selection activeCell="C1" sqref="C1"/>
    </sheetView>
  </sheetViews>
  <sheetFormatPr defaultRowHeight="14.5" x14ac:dyDescent="0.35"/>
  <cols>
    <col min="3" max="3" width="47.90625" customWidth="1"/>
  </cols>
  <sheetData>
    <row r="1" spans="3:5" x14ac:dyDescent="0.35">
      <c r="C1" s="59" t="s">
        <v>500</v>
      </c>
    </row>
    <row r="3" spans="3:5" ht="16" thickBot="1" x14ac:dyDescent="0.4">
      <c r="C3" s="8" t="s">
        <v>88</v>
      </c>
    </row>
    <row r="4" spans="3:5" ht="16" thickBot="1" x14ac:dyDescent="0.4">
      <c r="C4" s="2" t="s">
        <v>84</v>
      </c>
      <c r="D4" s="37">
        <v>2019</v>
      </c>
      <c r="E4" s="37">
        <v>2022</v>
      </c>
    </row>
    <row r="5" spans="3:5" ht="16" thickBot="1" x14ac:dyDescent="0.4">
      <c r="C5" s="4" t="s">
        <v>85</v>
      </c>
      <c r="D5" s="39">
        <v>45</v>
      </c>
      <c r="E5" s="39">
        <v>35</v>
      </c>
    </row>
    <row r="6" spans="3:5" ht="16" thickBot="1" x14ac:dyDescent="0.4">
      <c r="C6" s="4" t="s">
        <v>86</v>
      </c>
      <c r="D6" s="39">
        <v>36</v>
      </c>
      <c r="E6" s="39">
        <v>37</v>
      </c>
    </row>
    <row r="7" spans="3:5" ht="16" thickBot="1" x14ac:dyDescent="0.4">
      <c r="C7" s="4" t="s">
        <v>87</v>
      </c>
      <c r="D7" s="39">
        <v>20</v>
      </c>
      <c r="E7" s="39">
        <v>18</v>
      </c>
    </row>
    <row r="8" spans="3:5" ht="16" thickBot="1" x14ac:dyDescent="0.4">
      <c r="C8" s="4" t="s">
        <v>89</v>
      </c>
      <c r="D8" s="4">
        <v>29</v>
      </c>
      <c r="E8" s="4">
        <v>33</v>
      </c>
    </row>
    <row r="9" spans="3:5" ht="15.5" x14ac:dyDescent="0.35">
      <c r="C9" s="8" t="s">
        <v>90</v>
      </c>
    </row>
    <row r="10" spans="3:5" ht="15.5" x14ac:dyDescent="0.35">
      <c r="C10" s="8" t="s">
        <v>91</v>
      </c>
    </row>
  </sheetData>
  <hyperlinks>
    <hyperlink ref="C1" location="Indholdsfortegnelse!A1" display="Indholdsfortegnelse!A1" xr:uid="{F8D36281-E7B6-4F03-BC61-9225E5A1830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2BB1-3F89-4DE4-86E0-C751C0012101}">
  <dimension ref="C1:H10"/>
  <sheetViews>
    <sheetView workbookViewId="0">
      <selection activeCell="C1" sqref="C1"/>
    </sheetView>
  </sheetViews>
  <sheetFormatPr defaultRowHeight="14.5" x14ac:dyDescent="0.35"/>
  <cols>
    <col min="3" max="3" width="18.1796875" customWidth="1"/>
    <col min="4" max="4" width="19.08984375" customWidth="1"/>
    <col min="5" max="5" width="25" customWidth="1"/>
    <col min="6" max="6" width="25.1796875" customWidth="1"/>
    <col min="7" max="7" width="23.90625" customWidth="1"/>
    <col min="8" max="8" width="20.26953125" customWidth="1"/>
  </cols>
  <sheetData>
    <row r="1" spans="3:8" x14ac:dyDescent="0.35">
      <c r="C1" s="59" t="s">
        <v>500</v>
      </c>
    </row>
    <row r="3" spans="3:8" ht="15.5" x14ac:dyDescent="0.35">
      <c r="C3" s="8" t="s">
        <v>92</v>
      </c>
    </row>
    <row r="4" spans="3:8" ht="15.5" x14ac:dyDescent="0.35">
      <c r="C4" s="8"/>
    </row>
    <row r="5" spans="3:8" ht="31" x14ac:dyDescent="0.35">
      <c r="C5" s="43"/>
      <c r="D5" s="43" t="s">
        <v>93</v>
      </c>
      <c r="E5" s="43" t="s">
        <v>94</v>
      </c>
      <c r="F5" s="43" t="s">
        <v>95</v>
      </c>
      <c r="G5" s="43" t="s">
        <v>96</v>
      </c>
      <c r="H5" s="43" t="s">
        <v>97</v>
      </c>
    </row>
    <row r="6" spans="3:8" ht="111" customHeight="1" x14ac:dyDescent="0.35">
      <c r="C6" s="77" t="s">
        <v>98</v>
      </c>
      <c r="D6" s="77" t="s">
        <v>99</v>
      </c>
      <c r="E6" s="78" t="s">
        <v>100</v>
      </c>
      <c r="F6" s="77" t="s">
        <v>101</v>
      </c>
      <c r="G6" s="78" t="s">
        <v>102</v>
      </c>
      <c r="H6" s="43" t="s">
        <v>103</v>
      </c>
    </row>
    <row r="7" spans="3:8" ht="15.5" hidden="1" x14ac:dyDescent="0.35">
      <c r="C7" s="77"/>
      <c r="D7" s="77"/>
      <c r="E7" s="78"/>
      <c r="F7" s="77"/>
      <c r="G7" s="78"/>
      <c r="H7" s="43" t="s">
        <v>104</v>
      </c>
    </row>
    <row r="8" spans="3:8" ht="15.5" hidden="1" x14ac:dyDescent="0.35">
      <c r="C8" s="77"/>
      <c r="D8" s="77"/>
      <c r="E8" s="78"/>
      <c r="F8" s="77"/>
      <c r="G8" s="78"/>
      <c r="H8" s="43"/>
    </row>
    <row r="9" spans="3:8" ht="31" x14ac:dyDescent="0.35">
      <c r="C9" s="44" t="s">
        <v>105</v>
      </c>
      <c r="D9" s="44" t="s">
        <v>106</v>
      </c>
      <c r="E9" s="45">
        <v>637000</v>
      </c>
      <c r="F9" s="46">
        <v>450000</v>
      </c>
      <c r="G9" s="45">
        <v>433000</v>
      </c>
      <c r="H9" s="45">
        <v>218000</v>
      </c>
    </row>
    <row r="10" spans="3:8" ht="15.5" x14ac:dyDescent="0.35">
      <c r="C10" s="1" t="s">
        <v>107</v>
      </c>
    </row>
  </sheetData>
  <mergeCells count="5">
    <mergeCell ref="C6:C8"/>
    <mergeCell ref="D6:D8"/>
    <mergeCell ref="E6:E8"/>
    <mergeCell ref="F6:F8"/>
    <mergeCell ref="G6:G8"/>
  </mergeCells>
  <hyperlinks>
    <hyperlink ref="C1" location="Indholdsfortegnelse!A1" display="Indholdsfortegnelse!A1" xr:uid="{51E6E0AA-C144-4831-983A-BEF23ECB64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38578-3E6C-46F9-8CCD-B112B3BA5276}">
  <dimension ref="C1:I11"/>
  <sheetViews>
    <sheetView workbookViewId="0">
      <selection activeCell="C1" sqref="C1"/>
    </sheetView>
  </sheetViews>
  <sheetFormatPr defaultRowHeight="14.5" x14ac:dyDescent="0.35"/>
  <cols>
    <col min="7" max="7" width="9.7265625" bestFit="1" customWidth="1"/>
    <col min="8" max="8" width="8.81640625" bestFit="1" customWidth="1"/>
    <col min="9" max="9" width="9.7265625" bestFit="1" customWidth="1"/>
  </cols>
  <sheetData>
    <row r="1" spans="3:9" x14ac:dyDescent="0.35">
      <c r="C1" s="59" t="s">
        <v>500</v>
      </c>
    </row>
    <row r="3" spans="3:9" ht="16" thickBot="1" x14ac:dyDescent="0.4">
      <c r="C3" s="8" t="s">
        <v>108</v>
      </c>
    </row>
    <row r="4" spans="3:9" ht="47" thickBot="1" x14ac:dyDescent="0.4">
      <c r="C4" s="27"/>
      <c r="D4" s="28" t="s">
        <v>93</v>
      </c>
      <c r="E4" s="3" t="s">
        <v>94</v>
      </c>
      <c r="F4" s="3" t="s">
        <v>95</v>
      </c>
      <c r="G4" s="3" t="s">
        <v>96</v>
      </c>
      <c r="H4" s="3" t="s">
        <v>97</v>
      </c>
      <c r="I4" s="28" t="s">
        <v>69</v>
      </c>
    </row>
    <row r="5" spans="3:9" ht="16" thickBot="1" x14ac:dyDescent="0.4">
      <c r="C5" s="47">
        <v>1985</v>
      </c>
      <c r="D5" s="14">
        <v>16080</v>
      </c>
      <c r="E5" s="14">
        <v>96430</v>
      </c>
      <c r="F5" s="14">
        <v>482810</v>
      </c>
      <c r="G5" s="14">
        <v>1466060</v>
      </c>
      <c r="H5" s="14">
        <v>442540</v>
      </c>
      <c r="I5" s="14">
        <v>2503920</v>
      </c>
    </row>
    <row r="6" spans="3:9" ht="16" thickBot="1" x14ac:dyDescent="0.4">
      <c r="C6" s="47">
        <v>1995</v>
      </c>
      <c r="D6" s="14">
        <v>22570</v>
      </c>
      <c r="E6" s="14">
        <v>133010</v>
      </c>
      <c r="F6" s="14">
        <v>500160</v>
      </c>
      <c r="G6" s="14">
        <v>1444430</v>
      </c>
      <c r="H6" s="14">
        <v>537240</v>
      </c>
      <c r="I6" s="14">
        <v>2637410</v>
      </c>
    </row>
    <row r="7" spans="3:9" ht="16" thickBot="1" x14ac:dyDescent="0.4">
      <c r="C7" s="47">
        <v>2005</v>
      </c>
      <c r="D7" s="14">
        <v>30920</v>
      </c>
      <c r="E7" s="14">
        <v>190510</v>
      </c>
      <c r="F7" s="14">
        <v>567130</v>
      </c>
      <c r="G7" s="14">
        <v>1316240</v>
      </c>
      <c r="H7" s="14">
        <v>475090</v>
      </c>
      <c r="I7" s="14">
        <v>2579890</v>
      </c>
    </row>
    <row r="8" spans="3:9" ht="16" thickBot="1" x14ac:dyDescent="0.4">
      <c r="C8" s="47">
        <v>2015</v>
      </c>
      <c r="D8" s="14">
        <v>38940</v>
      </c>
      <c r="E8" s="14">
        <v>282490</v>
      </c>
      <c r="F8" s="14">
        <v>599800</v>
      </c>
      <c r="G8" s="14">
        <v>1034780</v>
      </c>
      <c r="H8" s="14">
        <v>518330</v>
      </c>
      <c r="I8" s="14">
        <v>2474340</v>
      </c>
    </row>
    <row r="9" spans="3:9" ht="16" thickBot="1" x14ac:dyDescent="0.4">
      <c r="C9" s="47">
        <v>2020</v>
      </c>
      <c r="D9" s="14">
        <v>42090</v>
      </c>
      <c r="E9" s="14">
        <v>361740</v>
      </c>
      <c r="F9" s="14">
        <v>632820</v>
      </c>
      <c r="G9" s="14">
        <v>972320</v>
      </c>
      <c r="H9" s="14">
        <v>519830</v>
      </c>
      <c r="I9" s="14">
        <v>2528800</v>
      </c>
    </row>
    <row r="10" spans="3:9" ht="15.5" x14ac:dyDescent="0.35">
      <c r="C10" s="8" t="s">
        <v>109</v>
      </c>
    </row>
    <row r="11" spans="3:9" ht="15.5" x14ac:dyDescent="0.35">
      <c r="C11" s="8" t="s">
        <v>110</v>
      </c>
    </row>
  </sheetData>
  <hyperlinks>
    <hyperlink ref="C1" location="Indholdsfortegnelse!A1" display="Indholdsfortegnelse!A1" xr:uid="{588B7BF5-48A5-4D30-907B-0734FB2835B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2042-A2BD-4D64-A8AD-FD90250C13D8}">
  <dimension ref="C1:J11"/>
  <sheetViews>
    <sheetView workbookViewId="0">
      <selection activeCell="C1" sqref="C1"/>
    </sheetView>
  </sheetViews>
  <sheetFormatPr defaultRowHeight="14.5" x14ac:dyDescent="0.35"/>
  <cols>
    <col min="3" max="3" width="40.7265625" customWidth="1"/>
    <col min="9" max="9" width="10.36328125" customWidth="1"/>
    <col min="10" max="10" width="11.36328125" customWidth="1"/>
  </cols>
  <sheetData>
    <row r="1" spans="3:10" x14ac:dyDescent="0.35">
      <c r="C1" s="59" t="s">
        <v>500</v>
      </c>
    </row>
    <row r="3" spans="3:10" ht="16" thickBot="1" x14ac:dyDescent="0.4">
      <c r="C3" s="8" t="s">
        <v>111</v>
      </c>
    </row>
    <row r="4" spans="3:10" ht="77.5" x14ac:dyDescent="0.35">
      <c r="C4" s="34"/>
      <c r="D4" s="48" t="s">
        <v>112</v>
      </c>
      <c r="E4" s="48" t="s">
        <v>113</v>
      </c>
      <c r="F4" s="48" t="s">
        <v>114</v>
      </c>
      <c r="G4" s="48" t="s">
        <v>115</v>
      </c>
      <c r="H4" s="48" t="s">
        <v>116</v>
      </c>
      <c r="I4" s="48" t="s">
        <v>117</v>
      </c>
      <c r="J4" s="48" t="s">
        <v>118</v>
      </c>
    </row>
    <row r="5" spans="3:10" ht="15.5" x14ac:dyDescent="0.35">
      <c r="C5" s="49" t="s">
        <v>119</v>
      </c>
      <c r="D5" s="49">
        <v>28.2</v>
      </c>
      <c r="E5" s="49">
        <v>20.2</v>
      </c>
      <c r="F5" s="49">
        <v>22.8</v>
      </c>
      <c r="G5" s="49">
        <v>13.7</v>
      </c>
      <c r="H5" s="49">
        <v>29.5</v>
      </c>
      <c r="I5" s="49">
        <v>51.3</v>
      </c>
      <c r="J5" s="49">
        <v>10796</v>
      </c>
    </row>
    <row r="6" spans="3:10" ht="15.5" x14ac:dyDescent="0.35">
      <c r="C6" s="49" t="s">
        <v>120</v>
      </c>
      <c r="D6" s="49">
        <v>12.8</v>
      </c>
      <c r="E6" s="49">
        <v>15.7</v>
      </c>
      <c r="F6" s="49">
        <v>17.2</v>
      </c>
      <c r="G6" s="49">
        <v>16.100000000000001</v>
      </c>
      <c r="H6" s="49">
        <v>21.9</v>
      </c>
      <c r="I6" s="49">
        <v>39.9</v>
      </c>
      <c r="J6" s="49">
        <v>57644</v>
      </c>
    </row>
    <row r="7" spans="3:10" ht="15.5" x14ac:dyDescent="0.35">
      <c r="C7" s="49" t="s">
        <v>121</v>
      </c>
      <c r="D7" s="49">
        <v>9.3000000000000007</v>
      </c>
      <c r="E7" s="49">
        <v>14.7</v>
      </c>
      <c r="F7" s="49">
        <v>12.2</v>
      </c>
      <c r="G7" s="49">
        <v>16</v>
      </c>
      <c r="H7" s="49">
        <v>16.100000000000001</v>
      </c>
      <c r="I7" s="49">
        <v>35.700000000000003</v>
      </c>
      <c r="J7" s="49">
        <v>13225</v>
      </c>
    </row>
    <row r="8" spans="3:10" ht="15.5" x14ac:dyDescent="0.35">
      <c r="C8" s="49" t="s">
        <v>122</v>
      </c>
      <c r="D8" s="49">
        <v>8.6</v>
      </c>
      <c r="E8" s="49">
        <v>15</v>
      </c>
      <c r="F8" s="49">
        <v>10</v>
      </c>
      <c r="G8" s="49">
        <v>14.7</v>
      </c>
      <c r="H8" s="49">
        <v>11.3</v>
      </c>
      <c r="I8" s="49">
        <v>35.6</v>
      </c>
      <c r="J8" s="49">
        <v>35617</v>
      </c>
    </row>
    <row r="9" spans="3:10" ht="15.5" x14ac:dyDescent="0.35">
      <c r="C9" s="49" t="s">
        <v>123</v>
      </c>
      <c r="D9" s="49">
        <v>4</v>
      </c>
      <c r="E9" s="49">
        <v>14.5</v>
      </c>
      <c r="F9" s="49">
        <v>5.7</v>
      </c>
      <c r="G9" s="49">
        <v>16.399999999999999</v>
      </c>
      <c r="H9" s="49">
        <v>7.7</v>
      </c>
      <c r="I9" s="49">
        <v>27</v>
      </c>
      <c r="J9" s="49">
        <v>20853</v>
      </c>
    </row>
    <row r="10" spans="3:10" ht="15.5" x14ac:dyDescent="0.35">
      <c r="C10" s="8" t="s">
        <v>124</v>
      </c>
    </row>
    <row r="11" spans="3:10" ht="15.5" x14ac:dyDescent="0.35">
      <c r="C11" s="8" t="s">
        <v>125</v>
      </c>
    </row>
  </sheetData>
  <hyperlinks>
    <hyperlink ref="C1" location="Indholdsfortegnelse!A1" display="Indholdsfortegnelse!A1" xr:uid="{912DBF1F-115D-405B-B2D9-47382DB9ADE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3CF0-AAEC-4F64-9225-BAE62C48DD77}">
  <dimension ref="C1:H14"/>
  <sheetViews>
    <sheetView workbookViewId="0">
      <selection activeCell="C1" sqref="C1"/>
    </sheetView>
  </sheetViews>
  <sheetFormatPr defaultRowHeight="14.5" x14ac:dyDescent="0.35"/>
  <cols>
    <col min="3" max="3" width="21.90625" customWidth="1"/>
    <col min="4" max="4" width="9.81640625" bestFit="1" customWidth="1"/>
    <col min="5" max="5" width="17.7265625" bestFit="1" customWidth="1"/>
    <col min="6" max="6" width="11.6328125" bestFit="1" customWidth="1"/>
    <col min="7" max="7" width="13.1796875" bestFit="1" customWidth="1"/>
    <col min="8" max="8" width="23.08984375" bestFit="1" customWidth="1"/>
  </cols>
  <sheetData>
    <row r="1" spans="3:8" x14ac:dyDescent="0.35">
      <c r="C1" s="59" t="s">
        <v>500</v>
      </c>
    </row>
    <row r="3" spans="3:8" ht="16" thickBot="1" x14ac:dyDescent="0.4">
      <c r="C3" s="8" t="s">
        <v>126</v>
      </c>
    </row>
    <row r="4" spans="3:8" x14ac:dyDescent="0.35">
      <c r="C4" s="50" t="s">
        <v>127</v>
      </c>
      <c r="D4" s="79" t="s">
        <v>93</v>
      </c>
      <c r="E4" s="79" t="s">
        <v>94</v>
      </c>
      <c r="F4" s="79" t="s">
        <v>95</v>
      </c>
      <c r="G4" s="79" t="s">
        <v>96</v>
      </c>
      <c r="H4" s="79" t="s">
        <v>97</v>
      </c>
    </row>
    <row r="5" spans="3:8" ht="15" thickBot="1" x14ac:dyDescent="0.4">
      <c r="C5" s="51" t="s">
        <v>128</v>
      </c>
      <c r="D5" s="80"/>
      <c r="E5" s="80"/>
      <c r="F5" s="80"/>
      <c r="G5" s="80"/>
      <c r="H5" s="80"/>
    </row>
    <row r="6" spans="3:8" ht="15" thickBot="1" x14ac:dyDescent="0.4">
      <c r="C6" s="51" t="s">
        <v>93</v>
      </c>
      <c r="D6" s="52">
        <v>3.18</v>
      </c>
      <c r="E6" s="52">
        <v>1.3</v>
      </c>
      <c r="F6" s="52">
        <v>0.65</v>
      </c>
      <c r="G6" s="52">
        <v>0.36</v>
      </c>
      <c r="H6" s="52">
        <v>0.22</v>
      </c>
    </row>
    <row r="7" spans="3:8" ht="15" thickBot="1" x14ac:dyDescent="0.4">
      <c r="C7" s="51" t="s">
        <v>94</v>
      </c>
      <c r="D7" s="52">
        <v>45.22</v>
      </c>
      <c r="E7" s="52">
        <v>43.07</v>
      </c>
      <c r="F7" s="52">
        <v>23.12</v>
      </c>
      <c r="G7" s="52">
        <v>10.74</v>
      </c>
      <c r="H7" s="52">
        <v>8.3000000000000007</v>
      </c>
    </row>
    <row r="8" spans="3:8" ht="15" thickBot="1" x14ac:dyDescent="0.4">
      <c r="C8" s="51" t="s">
        <v>95</v>
      </c>
      <c r="D8" s="52">
        <v>22.93</v>
      </c>
      <c r="E8" s="52">
        <v>26.19</v>
      </c>
      <c r="F8" s="52">
        <v>32.14</v>
      </c>
      <c r="G8" s="52">
        <v>26.63</v>
      </c>
      <c r="H8" s="52">
        <v>19.059999999999999</v>
      </c>
    </row>
    <row r="9" spans="3:8" ht="15" thickBot="1" x14ac:dyDescent="0.4">
      <c r="C9" s="51" t="s">
        <v>96</v>
      </c>
      <c r="D9" s="52">
        <v>13.38</v>
      </c>
      <c r="E9" s="52">
        <v>12.99</v>
      </c>
      <c r="F9" s="52">
        <v>25.97</v>
      </c>
      <c r="G9" s="52">
        <v>41.46</v>
      </c>
      <c r="H9" s="52">
        <v>34.75</v>
      </c>
    </row>
    <row r="10" spans="3:8" ht="15" thickBot="1" x14ac:dyDescent="0.4">
      <c r="C10" s="51" t="s">
        <v>97</v>
      </c>
      <c r="D10" s="52">
        <v>10.83</v>
      </c>
      <c r="E10" s="52">
        <v>11.69</v>
      </c>
      <c r="F10" s="52">
        <v>13.31</v>
      </c>
      <c r="G10" s="52">
        <v>15.71</v>
      </c>
      <c r="H10" s="52">
        <v>31.84</v>
      </c>
    </row>
    <row r="11" spans="3:8" ht="15" thickBot="1" x14ac:dyDescent="0.4">
      <c r="C11" s="51" t="s">
        <v>129</v>
      </c>
      <c r="D11" s="52">
        <v>4.46</v>
      </c>
      <c r="E11" s="52">
        <v>4.76</v>
      </c>
      <c r="F11" s="52">
        <v>4.8099999999999996</v>
      </c>
      <c r="G11" s="52">
        <v>5.0999999999999996</v>
      </c>
      <c r="H11" s="52">
        <v>5.83</v>
      </c>
    </row>
    <row r="12" spans="3:8" ht="15" thickBot="1" x14ac:dyDescent="0.4">
      <c r="C12" s="51"/>
      <c r="D12" s="52">
        <v>100</v>
      </c>
      <c r="E12" s="52">
        <v>100</v>
      </c>
      <c r="F12" s="52">
        <v>100</v>
      </c>
      <c r="G12" s="52">
        <v>100</v>
      </c>
      <c r="H12" s="52">
        <v>100</v>
      </c>
    </row>
    <row r="13" spans="3:8" ht="15.5" x14ac:dyDescent="0.35">
      <c r="C13" s="8" t="s">
        <v>130</v>
      </c>
    </row>
    <row r="14" spans="3:8" ht="15.5" x14ac:dyDescent="0.35">
      <c r="C14" s="8" t="s">
        <v>107</v>
      </c>
    </row>
  </sheetData>
  <mergeCells count="5">
    <mergeCell ref="D4:D5"/>
    <mergeCell ref="E4:E5"/>
    <mergeCell ref="F4:F5"/>
    <mergeCell ref="G4:G5"/>
    <mergeCell ref="H4:H5"/>
  </mergeCells>
  <hyperlinks>
    <hyperlink ref="C1" location="Indholdsfortegnelse!A1" display="Indholdsfortegnelse!A1" xr:uid="{9DE208C5-4C3C-493D-88A8-4D48DF684CF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A532C-C6C8-4DF3-BE9B-7FE4C5F1FFD8}">
  <dimension ref="C1:H14"/>
  <sheetViews>
    <sheetView workbookViewId="0">
      <selection activeCell="C1" sqref="C1"/>
    </sheetView>
  </sheetViews>
  <sheetFormatPr defaultRowHeight="14.5" x14ac:dyDescent="0.35"/>
  <cols>
    <col min="3" max="3" width="25.453125" customWidth="1"/>
    <col min="4" max="4" width="9.81640625" bestFit="1" customWidth="1"/>
    <col min="5" max="5" width="17.7265625" bestFit="1" customWidth="1"/>
    <col min="6" max="6" width="11.6328125" bestFit="1" customWidth="1"/>
    <col min="7" max="7" width="13.1796875" bestFit="1" customWidth="1"/>
    <col min="8" max="8" width="23.08984375" bestFit="1" customWidth="1"/>
  </cols>
  <sheetData>
    <row r="1" spans="3:8" x14ac:dyDescent="0.35">
      <c r="C1" s="59" t="s">
        <v>500</v>
      </c>
    </row>
    <row r="3" spans="3:8" ht="16" thickBot="1" x14ac:dyDescent="0.4">
      <c r="C3" s="8" t="s">
        <v>131</v>
      </c>
    </row>
    <row r="4" spans="3:8" x14ac:dyDescent="0.35">
      <c r="C4" s="50" t="s">
        <v>127</v>
      </c>
      <c r="D4" s="79" t="s">
        <v>93</v>
      </c>
      <c r="E4" s="79" t="s">
        <v>94</v>
      </c>
      <c r="F4" s="79" t="s">
        <v>95</v>
      </c>
      <c r="G4" s="79" t="s">
        <v>96</v>
      </c>
      <c r="H4" s="79" t="s">
        <v>97</v>
      </c>
    </row>
    <row r="5" spans="3:8" ht="15" thickBot="1" x14ac:dyDescent="0.4">
      <c r="C5" s="51" t="s">
        <v>132</v>
      </c>
      <c r="D5" s="80"/>
      <c r="E5" s="80"/>
      <c r="F5" s="80"/>
      <c r="G5" s="80"/>
      <c r="H5" s="80"/>
    </row>
    <row r="6" spans="3:8" ht="15" thickBot="1" x14ac:dyDescent="0.4">
      <c r="C6" s="51" t="s">
        <v>133</v>
      </c>
      <c r="D6" s="52">
        <v>3.85</v>
      </c>
      <c r="E6" s="52">
        <v>4.0999999999999996</v>
      </c>
      <c r="F6" s="52">
        <v>8.44</v>
      </c>
      <c r="G6" s="52">
        <v>16.059999999999999</v>
      </c>
      <c r="H6" s="52">
        <v>34.68</v>
      </c>
    </row>
    <row r="7" spans="3:8" ht="15" thickBot="1" x14ac:dyDescent="0.4">
      <c r="C7" s="51" t="s">
        <v>134</v>
      </c>
      <c r="D7" s="52">
        <v>5.77</v>
      </c>
      <c r="E7" s="52">
        <v>4.97</v>
      </c>
      <c r="F7" s="52">
        <v>5</v>
      </c>
      <c r="G7" s="52">
        <v>4.4400000000000004</v>
      </c>
      <c r="H7" s="52">
        <v>4.95</v>
      </c>
    </row>
    <row r="8" spans="3:8" ht="15" thickBot="1" x14ac:dyDescent="0.4">
      <c r="C8" s="51" t="s">
        <v>135</v>
      </c>
      <c r="D8" s="52">
        <v>12.18</v>
      </c>
      <c r="E8" s="52">
        <v>12.53</v>
      </c>
      <c r="F8" s="52">
        <v>26.22</v>
      </c>
      <c r="G8" s="52">
        <v>40.590000000000003</v>
      </c>
      <c r="H8" s="52">
        <v>30.63</v>
      </c>
    </row>
    <row r="9" spans="3:8" ht="15" thickBot="1" x14ac:dyDescent="0.4">
      <c r="C9" s="51" t="s">
        <v>136</v>
      </c>
      <c r="D9" s="52">
        <v>5.13</v>
      </c>
      <c r="E9" s="52">
        <v>4.97</v>
      </c>
      <c r="F9" s="52">
        <v>6.88</v>
      </c>
      <c r="G9" s="52">
        <v>6.57</v>
      </c>
      <c r="H9" s="52">
        <v>4.05</v>
      </c>
    </row>
    <row r="10" spans="3:8" ht="15" thickBot="1" x14ac:dyDescent="0.4">
      <c r="C10" s="51" t="s">
        <v>137</v>
      </c>
      <c r="D10" s="52">
        <v>18.59</v>
      </c>
      <c r="E10" s="52">
        <v>19.87</v>
      </c>
      <c r="F10" s="52">
        <v>24.85</v>
      </c>
      <c r="G10" s="52">
        <v>19.079999999999998</v>
      </c>
      <c r="H10" s="52">
        <v>14.19</v>
      </c>
    </row>
    <row r="11" spans="3:8" ht="15" thickBot="1" x14ac:dyDescent="0.4">
      <c r="C11" s="51" t="s">
        <v>138</v>
      </c>
      <c r="D11" s="52">
        <v>4.49</v>
      </c>
      <c r="E11" s="52">
        <v>4.75</v>
      </c>
      <c r="F11" s="52">
        <v>3.05</v>
      </c>
      <c r="G11" s="52">
        <v>1.73</v>
      </c>
      <c r="H11" s="52">
        <v>1.8</v>
      </c>
    </row>
    <row r="12" spans="3:8" ht="15" thickBot="1" x14ac:dyDescent="0.4">
      <c r="C12" s="51" t="s">
        <v>139</v>
      </c>
      <c r="D12" s="52">
        <v>50</v>
      </c>
      <c r="E12" s="52">
        <v>48.81</v>
      </c>
      <c r="F12" s="52">
        <v>25.57</v>
      </c>
      <c r="G12" s="52">
        <v>11.54</v>
      </c>
      <c r="H12" s="52">
        <v>9.68</v>
      </c>
    </row>
    <row r="13" spans="3:8" ht="15" thickBot="1" x14ac:dyDescent="0.4">
      <c r="C13" s="51"/>
      <c r="D13" s="52">
        <v>100</v>
      </c>
      <c r="E13" s="52">
        <v>100</v>
      </c>
      <c r="F13" s="52">
        <v>100</v>
      </c>
      <c r="G13" s="52">
        <v>100</v>
      </c>
      <c r="H13" s="52">
        <v>100</v>
      </c>
    </row>
    <row r="14" spans="3:8" ht="15.5" x14ac:dyDescent="0.35">
      <c r="C14" s="8" t="s">
        <v>140</v>
      </c>
    </row>
  </sheetData>
  <mergeCells count="5">
    <mergeCell ref="D4:D5"/>
    <mergeCell ref="E4:E5"/>
    <mergeCell ref="F4:F5"/>
    <mergeCell ref="G4:G5"/>
    <mergeCell ref="H4:H5"/>
  </mergeCells>
  <hyperlinks>
    <hyperlink ref="C1" location="Indholdsfortegnelse!A1" display="Indholdsfortegnelse!A1" xr:uid="{1749C97D-985A-4E93-A349-3B878CB8E9C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87E8-7E64-49F5-95F0-4909A5DF22AD}">
  <dimension ref="C1:F16"/>
  <sheetViews>
    <sheetView workbookViewId="0">
      <selection activeCell="C1" sqref="C1"/>
    </sheetView>
  </sheetViews>
  <sheetFormatPr defaultRowHeight="14.5" x14ac:dyDescent="0.35"/>
  <cols>
    <col min="3" max="3" width="24" customWidth="1"/>
    <col min="4" max="4" width="22.81640625" bestFit="1" customWidth="1"/>
    <col min="5" max="5" width="7.90625" customWidth="1"/>
    <col min="6" max="6" width="16.26953125" customWidth="1"/>
  </cols>
  <sheetData>
    <row r="1" spans="3:6" x14ac:dyDescent="0.35">
      <c r="C1" s="59" t="s">
        <v>500</v>
      </c>
    </row>
    <row r="3" spans="3:6" ht="16" thickBot="1" x14ac:dyDescent="0.4">
      <c r="C3" s="8" t="s">
        <v>141</v>
      </c>
    </row>
    <row r="4" spans="3:6" ht="15" thickBot="1" x14ac:dyDescent="0.4">
      <c r="C4" s="53" t="s">
        <v>142</v>
      </c>
      <c r="D4" s="54" t="s">
        <v>143</v>
      </c>
      <c r="E4" s="54" t="s">
        <v>144</v>
      </c>
      <c r="F4" s="54" t="s">
        <v>145</v>
      </c>
    </row>
    <row r="5" spans="3:6" ht="15" thickBot="1" x14ac:dyDescent="0.4">
      <c r="C5" s="51" t="s">
        <v>146</v>
      </c>
      <c r="D5" s="52">
        <v>-376</v>
      </c>
      <c r="E5" s="52">
        <v>-3.3</v>
      </c>
      <c r="F5" s="52">
        <v>-3.3</v>
      </c>
    </row>
    <row r="6" spans="3:6" ht="15" thickBot="1" x14ac:dyDescent="0.4">
      <c r="C6" s="55">
        <v>2</v>
      </c>
      <c r="D6" s="52">
        <v>28</v>
      </c>
      <c r="E6" s="52">
        <v>0.2</v>
      </c>
      <c r="F6" s="52">
        <v>-3</v>
      </c>
    </row>
    <row r="7" spans="3:6" ht="15" thickBot="1" x14ac:dyDescent="0.4">
      <c r="C7" s="55">
        <v>3</v>
      </c>
      <c r="D7" s="52">
        <v>126</v>
      </c>
      <c r="E7" s="52">
        <v>1.1000000000000001</v>
      </c>
      <c r="F7" s="52">
        <v>-1.9</v>
      </c>
    </row>
    <row r="8" spans="3:6" ht="15" thickBot="1" x14ac:dyDescent="0.4">
      <c r="C8" s="55">
        <v>4</v>
      </c>
      <c r="D8" s="52">
        <v>285</v>
      </c>
      <c r="E8" s="52">
        <v>2.5</v>
      </c>
      <c r="F8" s="52">
        <v>0.6</v>
      </c>
    </row>
    <row r="9" spans="3:6" ht="15" thickBot="1" x14ac:dyDescent="0.4">
      <c r="C9" s="55">
        <v>5</v>
      </c>
      <c r="D9" s="52">
        <v>493</v>
      </c>
      <c r="E9" s="52">
        <v>4.3</v>
      </c>
      <c r="F9" s="52">
        <v>4.8</v>
      </c>
    </row>
    <row r="10" spans="3:6" ht="15" thickBot="1" x14ac:dyDescent="0.4">
      <c r="C10" s="55">
        <v>6</v>
      </c>
      <c r="D10" s="52">
        <v>744</v>
      </c>
      <c r="E10" s="52">
        <v>6.5</v>
      </c>
      <c r="F10" s="52">
        <v>11.3</v>
      </c>
    </row>
    <row r="11" spans="3:6" ht="15" thickBot="1" x14ac:dyDescent="0.4">
      <c r="C11" s="55">
        <v>7</v>
      </c>
      <c r="D11" s="56">
        <v>1062</v>
      </c>
      <c r="E11" s="52">
        <v>9.1999999999999993</v>
      </c>
      <c r="F11" s="52">
        <v>20.6</v>
      </c>
    </row>
    <row r="12" spans="3:6" ht="15" thickBot="1" x14ac:dyDescent="0.4">
      <c r="C12" s="55">
        <v>8</v>
      </c>
      <c r="D12" s="56">
        <v>1493</v>
      </c>
      <c r="E12" s="52">
        <v>13</v>
      </c>
      <c r="F12" s="52">
        <v>33.6</v>
      </c>
    </row>
    <row r="13" spans="3:6" ht="15" thickBot="1" x14ac:dyDescent="0.4">
      <c r="C13" s="55">
        <v>9</v>
      </c>
      <c r="D13" s="56">
        <v>2202</v>
      </c>
      <c r="E13" s="52">
        <v>19.2</v>
      </c>
      <c r="F13" s="52">
        <v>52.7</v>
      </c>
    </row>
    <row r="14" spans="3:6" ht="15" thickBot="1" x14ac:dyDescent="0.4">
      <c r="C14" s="51" t="s">
        <v>147</v>
      </c>
      <c r="D14" s="56">
        <v>5430</v>
      </c>
      <c r="E14" s="52">
        <v>47.3</v>
      </c>
      <c r="F14" s="52">
        <v>100</v>
      </c>
    </row>
    <row r="15" spans="3:6" ht="15.5" x14ac:dyDescent="0.35">
      <c r="C15" s="8" t="s">
        <v>148</v>
      </c>
    </row>
    <row r="16" spans="3:6" ht="15.5" x14ac:dyDescent="0.35">
      <c r="C16" s="8"/>
    </row>
  </sheetData>
  <hyperlinks>
    <hyperlink ref="C1" location="Indholdsfortegnelse!A1" display="Indholdsfortegnelse!A1" xr:uid="{37B3312B-B54C-48AC-BA46-34F3E94C561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973F3-EEB9-44CC-BFFF-2E00E262FB43}">
  <dimension ref="C1:E10"/>
  <sheetViews>
    <sheetView workbookViewId="0">
      <selection activeCell="C1" sqref="C1"/>
    </sheetView>
  </sheetViews>
  <sheetFormatPr defaultRowHeight="14.5" x14ac:dyDescent="0.35"/>
  <cols>
    <col min="3" max="3" width="27.7265625" customWidth="1"/>
    <col min="4" max="4" width="11.6328125" customWidth="1"/>
    <col min="5" max="5" width="13.453125" customWidth="1"/>
  </cols>
  <sheetData>
    <row r="1" spans="3:5" x14ac:dyDescent="0.35">
      <c r="C1" s="59" t="s">
        <v>500</v>
      </c>
    </row>
    <row r="3" spans="3:5" ht="16" thickBot="1" x14ac:dyDescent="0.4">
      <c r="C3" s="8" t="s">
        <v>149</v>
      </c>
    </row>
    <row r="4" spans="3:5" ht="15" thickBot="1" x14ac:dyDescent="0.4">
      <c r="C4" s="53"/>
      <c r="D4" s="57">
        <v>2021</v>
      </c>
      <c r="E4" s="57">
        <v>2022</v>
      </c>
    </row>
    <row r="5" spans="3:5" ht="15" thickBot="1" x14ac:dyDescent="0.4">
      <c r="C5" s="58" t="s">
        <v>150</v>
      </c>
      <c r="D5" s="56">
        <v>6642327</v>
      </c>
      <c r="E5" s="56">
        <v>8064555</v>
      </c>
    </row>
    <row r="6" spans="3:5" ht="15" thickBot="1" x14ac:dyDescent="0.4">
      <c r="C6" s="58" t="s">
        <v>151</v>
      </c>
      <c r="D6" s="56">
        <v>1775205</v>
      </c>
      <c r="E6" s="56">
        <v>2094442</v>
      </c>
    </row>
    <row r="7" spans="3:5" ht="15" thickBot="1" x14ac:dyDescent="0.4">
      <c r="C7" s="58" t="s">
        <v>152</v>
      </c>
      <c r="D7" s="56">
        <v>675067</v>
      </c>
      <c r="E7" s="56">
        <v>857502</v>
      </c>
    </row>
    <row r="8" spans="3:5" ht="15" thickBot="1" x14ac:dyDescent="0.4">
      <c r="C8" s="58" t="s">
        <v>153</v>
      </c>
      <c r="D8" s="56">
        <v>351130</v>
      </c>
      <c r="E8" s="56">
        <v>387519</v>
      </c>
    </row>
    <row r="9" spans="3:5" ht="15.5" x14ac:dyDescent="0.35">
      <c r="C9" s="8" t="s">
        <v>154</v>
      </c>
    </row>
    <row r="10" spans="3:5" ht="15.5" x14ac:dyDescent="0.35">
      <c r="C10" s="1" t="s">
        <v>155</v>
      </c>
    </row>
  </sheetData>
  <hyperlinks>
    <hyperlink ref="C1" location="Indholdsfortegnelse!A1" display="Indholdsfortegnelse!A1" xr:uid="{C7655771-4EE4-44C9-8C78-BA5C7B29CC6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AE1C-40DC-43DD-B2E9-25DE959FB390}">
  <dimension ref="C1:H15"/>
  <sheetViews>
    <sheetView workbookViewId="0">
      <selection activeCell="C1" sqref="C1"/>
    </sheetView>
  </sheetViews>
  <sheetFormatPr defaultRowHeight="14.5" x14ac:dyDescent="0.35"/>
  <cols>
    <col min="3" max="3" width="12.08984375" customWidth="1"/>
    <col min="4" max="4" width="21.08984375" customWidth="1"/>
    <col min="6" max="6" width="14.36328125" customWidth="1"/>
    <col min="7" max="7" width="16.453125" customWidth="1"/>
  </cols>
  <sheetData>
    <row r="1" spans="3:8" x14ac:dyDescent="0.35">
      <c r="C1" s="59" t="s">
        <v>500</v>
      </c>
    </row>
    <row r="3" spans="3:8" ht="15.5" x14ac:dyDescent="0.35">
      <c r="C3" s="8" t="s">
        <v>156</v>
      </c>
    </row>
    <row r="4" spans="3:8" ht="15.5" x14ac:dyDescent="0.35">
      <c r="C4" s="49" t="s">
        <v>157</v>
      </c>
      <c r="D4" s="49" t="s">
        <v>158</v>
      </c>
      <c r="E4" s="49" t="s">
        <v>159</v>
      </c>
      <c r="F4" s="49" t="s">
        <v>157</v>
      </c>
      <c r="G4" s="49" t="s">
        <v>158</v>
      </c>
      <c r="H4" s="49" t="s">
        <v>159</v>
      </c>
    </row>
    <row r="5" spans="3:8" ht="15.5" x14ac:dyDescent="0.35">
      <c r="C5" s="49">
        <v>1</v>
      </c>
      <c r="D5" s="49" t="s">
        <v>160</v>
      </c>
      <c r="E5" s="49">
        <v>8</v>
      </c>
      <c r="F5" s="49">
        <v>15</v>
      </c>
      <c r="G5" s="49" t="s">
        <v>161</v>
      </c>
      <c r="H5" s="49">
        <v>6</v>
      </c>
    </row>
    <row r="6" spans="3:8" ht="15.5" x14ac:dyDescent="0.35">
      <c r="C6" s="49">
        <v>2</v>
      </c>
      <c r="D6" s="49" t="s">
        <v>162</v>
      </c>
      <c r="E6" s="49">
        <v>7</v>
      </c>
      <c r="F6" s="49">
        <v>19</v>
      </c>
      <c r="G6" s="49" t="s">
        <v>163</v>
      </c>
      <c r="H6" s="49">
        <v>6</v>
      </c>
    </row>
    <row r="7" spans="3:8" ht="19" customHeight="1" x14ac:dyDescent="0.35">
      <c r="C7" s="49">
        <v>3</v>
      </c>
      <c r="D7" s="49" t="s">
        <v>180</v>
      </c>
      <c r="E7" s="49">
        <v>7</v>
      </c>
      <c r="F7" s="49">
        <v>27</v>
      </c>
      <c r="G7" s="49" t="s">
        <v>164</v>
      </c>
      <c r="H7" s="49">
        <v>6</v>
      </c>
    </row>
    <row r="8" spans="3:8" ht="15.5" x14ac:dyDescent="0.35">
      <c r="C8" s="49">
        <v>4</v>
      </c>
      <c r="D8" s="49" t="s">
        <v>165</v>
      </c>
      <c r="E8" s="49">
        <v>7</v>
      </c>
      <c r="F8" s="49">
        <v>34</v>
      </c>
      <c r="G8" s="49" t="s">
        <v>166</v>
      </c>
      <c r="H8" s="49">
        <v>5</v>
      </c>
    </row>
    <row r="9" spans="3:8" ht="15.5" x14ac:dyDescent="0.35">
      <c r="C9" s="49">
        <v>5</v>
      </c>
      <c r="D9" s="49" t="s">
        <v>167</v>
      </c>
      <c r="E9" s="49">
        <v>7</v>
      </c>
      <c r="F9" s="49">
        <v>41</v>
      </c>
      <c r="G9" s="49" t="s">
        <v>168</v>
      </c>
      <c r="H9" s="49">
        <v>5</v>
      </c>
    </row>
    <row r="10" spans="3:8" ht="17.5" customHeight="1" x14ac:dyDescent="0.35">
      <c r="C10" s="49">
        <v>6</v>
      </c>
      <c r="D10" s="49" t="s">
        <v>169</v>
      </c>
      <c r="E10" s="49">
        <v>7</v>
      </c>
      <c r="F10" s="49">
        <v>56</v>
      </c>
      <c r="G10" s="49" t="s">
        <v>170</v>
      </c>
      <c r="H10" s="49">
        <v>4</v>
      </c>
    </row>
    <row r="11" spans="3:8" ht="17.5" customHeight="1" x14ac:dyDescent="0.35">
      <c r="C11" s="49">
        <v>7</v>
      </c>
      <c r="D11" s="49" t="s">
        <v>171</v>
      </c>
      <c r="E11" s="49">
        <v>7</v>
      </c>
      <c r="F11" s="49">
        <v>64</v>
      </c>
      <c r="G11" s="49" t="s">
        <v>172</v>
      </c>
      <c r="H11" s="49">
        <v>4</v>
      </c>
    </row>
    <row r="12" spans="3:8" ht="20.5" customHeight="1" x14ac:dyDescent="0.35">
      <c r="C12" s="49">
        <v>8</v>
      </c>
      <c r="D12" s="49" t="s">
        <v>173</v>
      </c>
      <c r="E12" s="49">
        <v>7</v>
      </c>
      <c r="F12" s="49">
        <v>84</v>
      </c>
      <c r="G12" s="49" t="s">
        <v>174</v>
      </c>
      <c r="H12" s="49">
        <v>3</v>
      </c>
    </row>
    <row r="13" spans="3:8" ht="16.5" customHeight="1" x14ac:dyDescent="0.35">
      <c r="C13" s="49">
        <v>9</v>
      </c>
      <c r="D13" s="49" t="s">
        <v>175</v>
      </c>
      <c r="E13" s="49">
        <v>7</v>
      </c>
      <c r="F13" s="49">
        <v>90</v>
      </c>
      <c r="G13" s="49" t="s">
        <v>176</v>
      </c>
      <c r="H13" s="49">
        <v>3</v>
      </c>
    </row>
    <row r="14" spans="3:8" ht="15.5" x14ac:dyDescent="0.35">
      <c r="C14" s="49">
        <v>10</v>
      </c>
      <c r="D14" s="49" t="s">
        <v>177</v>
      </c>
      <c r="E14" s="49">
        <v>7</v>
      </c>
      <c r="F14" s="49">
        <v>99</v>
      </c>
      <c r="G14" s="49" t="s">
        <v>178</v>
      </c>
      <c r="H14" s="49">
        <v>1</v>
      </c>
    </row>
    <row r="15" spans="3:8" ht="15.5" x14ac:dyDescent="0.35">
      <c r="C15" s="8" t="s">
        <v>179</v>
      </c>
    </row>
  </sheetData>
  <hyperlinks>
    <hyperlink ref="C1" location="Indholdsfortegnelse!A1" display="Indholdsfortegnelse!A1" xr:uid="{CCF56872-024A-413C-B716-5886FCE0F98F}"/>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304B-8672-4B20-A804-24672BFF3BFC}">
  <dimension ref="C1:K9"/>
  <sheetViews>
    <sheetView workbookViewId="0">
      <selection activeCell="C1" sqref="C1"/>
    </sheetView>
  </sheetViews>
  <sheetFormatPr defaultRowHeight="14.5" x14ac:dyDescent="0.35"/>
  <cols>
    <col min="3" max="3" width="17.26953125" customWidth="1"/>
  </cols>
  <sheetData>
    <row r="1" spans="3:11" x14ac:dyDescent="0.35">
      <c r="C1" s="59" t="s">
        <v>500</v>
      </c>
    </row>
    <row r="3" spans="3:11" ht="15.5" x14ac:dyDescent="0.35">
      <c r="C3" s="8" t="s">
        <v>181</v>
      </c>
    </row>
    <row r="4" spans="3:11" ht="15.5" x14ac:dyDescent="0.35">
      <c r="C4" s="49"/>
      <c r="D4" s="49">
        <v>1966</v>
      </c>
      <c r="E4" s="49">
        <v>1973</v>
      </c>
      <c r="F4" s="49">
        <v>1981</v>
      </c>
      <c r="G4" s="49">
        <v>1990</v>
      </c>
      <c r="H4" s="49">
        <v>2001</v>
      </c>
      <c r="I4" s="49">
        <v>2011</v>
      </c>
      <c r="J4" s="49">
        <v>2015</v>
      </c>
      <c r="K4" s="49">
        <v>2015</v>
      </c>
    </row>
    <row r="5" spans="3:11" ht="15.5" x14ac:dyDescent="0.35">
      <c r="C5" s="49" t="s">
        <v>96</v>
      </c>
      <c r="D5" s="49">
        <v>82</v>
      </c>
      <c r="E5" s="49">
        <v>54</v>
      </c>
      <c r="F5" s="49">
        <v>64</v>
      </c>
      <c r="G5" s="49">
        <v>71</v>
      </c>
      <c r="H5" s="49">
        <v>42</v>
      </c>
      <c r="I5" s="49">
        <v>47</v>
      </c>
      <c r="J5" s="49">
        <v>45</v>
      </c>
      <c r="K5" s="49">
        <v>50</v>
      </c>
    </row>
    <row r="6" spans="3:11" ht="15.5" x14ac:dyDescent="0.35">
      <c r="C6" s="49" t="s">
        <v>95</v>
      </c>
      <c r="D6" s="49">
        <v>27</v>
      </c>
      <c r="E6" s="49">
        <v>21</v>
      </c>
      <c r="F6" s="49">
        <v>38</v>
      </c>
      <c r="G6" s="49">
        <v>42</v>
      </c>
      <c r="H6" s="49">
        <v>36</v>
      </c>
      <c r="I6" s="49">
        <v>39</v>
      </c>
      <c r="J6" s="49">
        <v>36</v>
      </c>
      <c r="K6" s="49">
        <v>39</v>
      </c>
    </row>
    <row r="7" spans="3:11" ht="15.5" x14ac:dyDescent="0.35">
      <c r="C7" s="49" t="s">
        <v>182</v>
      </c>
      <c r="D7" s="49">
        <v>55</v>
      </c>
      <c r="E7" s="49">
        <v>33</v>
      </c>
      <c r="F7" s="49">
        <v>26</v>
      </c>
      <c r="G7" s="49">
        <v>29</v>
      </c>
      <c r="H7" s="49">
        <v>6</v>
      </c>
      <c r="I7" s="49">
        <v>8</v>
      </c>
      <c r="J7" s="49">
        <v>9</v>
      </c>
      <c r="K7" s="49">
        <v>11</v>
      </c>
    </row>
    <row r="8" spans="3:11" ht="15.5" x14ac:dyDescent="0.35">
      <c r="C8" s="8" t="s">
        <v>183</v>
      </c>
    </row>
    <row r="9" spans="3:11" ht="15.5" x14ac:dyDescent="0.35">
      <c r="C9" s="8" t="s">
        <v>184</v>
      </c>
    </row>
  </sheetData>
  <hyperlinks>
    <hyperlink ref="C1" location="Indholdsfortegnelse!A1" display="Indholdsfortegnelse!A1" xr:uid="{EB4BBFBB-A052-47F5-ACBE-3A2AE776A1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8A39C-5F2A-48FD-87CF-0DED18851067}">
  <dimension ref="C1:J11"/>
  <sheetViews>
    <sheetView workbookViewId="0">
      <selection activeCell="C1" sqref="C1"/>
    </sheetView>
  </sheetViews>
  <sheetFormatPr defaultRowHeight="14.5" x14ac:dyDescent="0.35"/>
  <cols>
    <col min="3" max="3" width="32.7265625" customWidth="1"/>
  </cols>
  <sheetData>
    <row r="1" spans="3:10" x14ac:dyDescent="0.35">
      <c r="C1" s="59" t="s">
        <v>500</v>
      </c>
    </row>
    <row r="3" spans="3:10" ht="16" thickBot="1" x14ac:dyDescent="0.4">
      <c r="C3" s="8" t="s">
        <v>5</v>
      </c>
    </row>
    <row r="4" spans="3:10" ht="16" thickBot="1" x14ac:dyDescent="0.4">
      <c r="C4" s="2"/>
      <c r="D4" s="3">
        <v>1990</v>
      </c>
      <c r="E4" s="3">
        <v>1992</v>
      </c>
      <c r="F4" s="3">
        <v>1996</v>
      </c>
      <c r="G4" s="3">
        <v>2000</v>
      </c>
      <c r="H4" s="3">
        <v>2008</v>
      </c>
      <c r="I4" s="3">
        <v>2011</v>
      </c>
      <c r="J4" s="3">
        <v>2020</v>
      </c>
    </row>
    <row r="5" spans="3:10" ht="16" thickBot="1" x14ac:dyDescent="0.4">
      <c r="C5" s="2" t="s">
        <v>0</v>
      </c>
      <c r="D5" s="2">
        <v>15</v>
      </c>
      <c r="E5" s="2">
        <v>23</v>
      </c>
      <c r="F5" s="2">
        <v>45</v>
      </c>
      <c r="G5" s="2">
        <v>65</v>
      </c>
      <c r="H5" s="2">
        <v>85</v>
      </c>
      <c r="I5" s="2">
        <v>88</v>
      </c>
      <c r="J5" s="2">
        <v>90</v>
      </c>
    </row>
    <row r="6" spans="3:10" ht="16" thickBot="1" x14ac:dyDescent="0.4">
      <c r="C6" s="2" t="s">
        <v>1</v>
      </c>
      <c r="D6" s="2"/>
      <c r="E6" s="2"/>
      <c r="F6" s="2">
        <v>5</v>
      </c>
      <c r="G6" s="2">
        <v>46</v>
      </c>
      <c r="H6" s="2">
        <v>87</v>
      </c>
      <c r="I6" s="2">
        <v>91</v>
      </c>
      <c r="J6" s="2">
        <v>99</v>
      </c>
    </row>
    <row r="7" spans="3:10" ht="17" customHeight="1" thickBot="1" x14ac:dyDescent="0.4">
      <c r="C7" s="2" t="s">
        <v>2</v>
      </c>
      <c r="D7" s="2"/>
      <c r="E7" s="2"/>
      <c r="F7" s="2"/>
      <c r="G7" s="2"/>
      <c r="H7" s="2"/>
      <c r="I7" s="2">
        <v>33</v>
      </c>
      <c r="J7" s="2">
        <v>90</v>
      </c>
    </row>
    <row r="8" spans="3:10" ht="17" customHeight="1" thickBot="1" x14ac:dyDescent="0.4">
      <c r="C8" s="2" t="s">
        <v>3</v>
      </c>
      <c r="D8" s="2"/>
      <c r="E8" s="2"/>
      <c r="F8" s="2"/>
      <c r="G8" s="2"/>
      <c r="H8" s="2">
        <v>76</v>
      </c>
      <c r="I8" s="2">
        <v>86</v>
      </c>
      <c r="J8" s="2">
        <v>96</v>
      </c>
    </row>
    <row r="9" spans="3:10" ht="14.5" customHeight="1" x14ac:dyDescent="0.35">
      <c r="C9" s="7" t="s">
        <v>4</v>
      </c>
      <c r="D9" s="7"/>
      <c r="E9" s="7"/>
      <c r="F9" s="7"/>
      <c r="G9" s="7"/>
      <c r="H9" s="7"/>
      <c r="I9" s="7">
        <v>76</v>
      </c>
      <c r="J9" s="7">
        <v>85</v>
      </c>
    </row>
    <row r="10" spans="3:10" ht="15.5" x14ac:dyDescent="0.35">
      <c r="D10" s="6"/>
      <c r="E10" s="6"/>
      <c r="F10" s="6"/>
      <c r="G10" s="6"/>
      <c r="H10" s="6"/>
      <c r="I10" s="6"/>
      <c r="J10" s="6"/>
    </row>
    <row r="11" spans="3:10" ht="15.5" x14ac:dyDescent="0.35">
      <c r="C11" s="8" t="s">
        <v>6</v>
      </c>
    </row>
  </sheetData>
  <hyperlinks>
    <hyperlink ref="C1" location="Indholdsfortegnelse!A1" display="Indholdsfortegnelse!A1" xr:uid="{F8C6ED37-1BC5-45E9-A349-8F370BC204B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266A-D313-4F6D-AF97-1F0F9F7779AB}">
  <dimension ref="C1:H10"/>
  <sheetViews>
    <sheetView workbookViewId="0">
      <selection activeCell="C1" sqref="C1"/>
    </sheetView>
  </sheetViews>
  <sheetFormatPr defaultRowHeight="14.5" x14ac:dyDescent="0.35"/>
  <cols>
    <col min="3" max="3" width="56.7265625" customWidth="1"/>
    <col min="4" max="8" width="9.7265625" bestFit="1" customWidth="1"/>
  </cols>
  <sheetData>
    <row r="1" spans="3:8" x14ac:dyDescent="0.35">
      <c r="C1" s="59" t="s">
        <v>500</v>
      </c>
    </row>
    <row r="3" spans="3:8" ht="16" thickBot="1" x14ac:dyDescent="0.4">
      <c r="C3" s="8" t="s">
        <v>205</v>
      </c>
    </row>
    <row r="4" spans="3:8" ht="16" thickBot="1" x14ac:dyDescent="0.4">
      <c r="C4" s="82"/>
      <c r="D4" s="83">
        <v>2007</v>
      </c>
      <c r="E4" s="83">
        <v>2010</v>
      </c>
      <c r="F4" s="83">
        <v>2013</v>
      </c>
      <c r="G4" s="83">
        <v>2016</v>
      </c>
      <c r="H4" s="83">
        <v>2021</v>
      </c>
    </row>
    <row r="5" spans="3:8" ht="16" thickBot="1" x14ac:dyDescent="0.4">
      <c r="C5" s="84" t="s">
        <v>206</v>
      </c>
      <c r="D5" s="85">
        <v>1560870</v>
      </c>
      <c r="E5" s="85">
        <v>1471157</v>
      </c>
      <c r="F5" s="85">
        <v>1163750</v>
      </c>
      <c r="G5" s="85">
        <v>1103973</v>
      </c>
      <c r="H5" s="85">
        <v>1048623</v>
      </c>
    </row>
    <row r="6" spans="3:8" ht="16" thickBot="1" x14ac:dyDescent="0.4">
      <c r="C6" s="84" t="s">
        <v>207</v>
      </c>
      <c r="D6" s="85">
        <v>76260</v>
      </c>
      <c r="E6" s="85">
        <v>86239</v>
      </c>
      <c r="F6" s="85">
        <v>99517</v>
      </c>
      <c r="G6" s="85">
        <v>104795</v>
      </c>
      <c r="H6" s="85">
        <v>112316</v>
      </c>
    </row>
    <row r="7" spans="3:8" ht="16" thickBot="1" x14ac:dyDescent="0.4">
      <c r="C7" s="84" t="s">
        <v>208</v>
      </c>
      <c r="D7" s="85">
        <v>178213</v>
      </c>
      <c r="E7" s="85">
        <v>194824</v>
      </c>
      <c r="F7" s="85">
        <v>207914</v>
      </c>
      <c r="G7" s="85">
        <v>231423</v>
      </c>
      <c r="H7" s="85">
        <v>302626</v>
      </c>
    </row>
    <row r="8" spans="3:8" ht="16" thickBot="1" x14ac:dyDescent="0.4">
      <c r="C8" s="84" t="s">
        <v>209</v>
      </c>
      <c r="D8" s="85">
        <v>243766</v>
      </c>
      <c r="E8" s="85">
        <v>273851</v>
      </c>
      <c r="F8" s="85">
        <v>322633</v>
      </c>
      <c r="G8" s="85">
        <v>374034</v>
      </c>
      <c r="H8" s="85">
        <v>440139</v>
      </c>
    </row>
    <row r="9" spans="3:8" ht="15.5" x14ac:dyDescent="0.35">
      <c r="C9" s="16" t="s">
        <v>210</v>
      </c>
    </row>
    <row r="10" spans="3:8" ht="15.5" x14ac:dyDescent="0.35">
      <c r="C10" s="16" t="s">
        <v>211</v>
      </c>
    </row>
  </sheetData>
  <hyperlinks>
    <hyperlink ref="C1" location="Indholdsfortegnelse!A1" display="Indholdsfortegnelse!A1" xr:uid="{2567BAE3-F4D1-45E3-855B-30143C4098D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16199-136C-460D-AAC9-9EF4C120CF8C}">
  <dimension ref="C1:H9"/>
  <sheetViews>
    <sheetView workbookViewId="0">
      <selection activeCell="C1" sqref="C1"/>
    </sheetView>
  </sheetViews>
  <sheetFormatPr defaultRowHeight="14.5" x14ac:dyDescent="0.35"/>
  <cols>
    <col min="3" max="3" width="28.6328125" customWidth="1"/>
  </cols>
  <sheetData>
    <row r="1" spans="3:8" x14ac:dyDescent="0.35">
      <c r="C1" s="59" t="s">
        <v>500</v>
      </c>
    </row>
    <row r="3" spans="3:8" ht="15.5" x14ac:dyDescent="0.35">
      <c r="C3" s="8" t="s">
        <v>212</v>
      </c>
    </row>
    <row r="4" spans="3:8" ht="15.5" x14ac:dyDescent="0.35">
      <c r="C4" s="43"/>
      <c r="D4" s="86">
        <v>2000</v>
      </c>
      <c r="E4" s="86">
        <v>2008</v>
      </c>
      <c r="F4" s="86">
        <v>2018</v>
      </c>
    </row>
    <row r="5" spans="3:8" ht="15.5" x14ac:dyDescent="0.35">
      <c r="C5" s="49" t="s">
        <v>213</v>
      </c>
      <c r="D5" s="87">
        <v>69.099999999999994</v>
      </c>
      <c r="E5" s="87">
        <v>59.699999999999996</v>
      </c>
      <c r="F5" s="87">
        <v>53.2</v>
      </c>
    </row>
    <row r="6" spans="3:8" ht="15.5" x14ac:dyDescent="0.35">
      <c r="C6" s="49" t="s">
        <v>214</v>
      </c>
      <c r="D6" s="87">
        <v>3.9</v>
      </c>
      <c r="E6" s="87">
        <v>7.1</v>
      </c>
      <c r="F6" s="87">
        <v>11.1</v>
      </c>
    </row>
    <row r="7" spans="3:8" ht="15.5" x14ac:dyDescent="0.35">
      <c r="C7" s="49" t="s">
        <v>215</v>
      </c>
      <c r="D7" s="87">
        <v>27</v>
      </c>
      <c r="E7" s="87">
        <v>33.300000000000004</v>
      </c>
      <c r="F7" s="87">
        <v>35.699999999999996</v>
      </c>
      <c r="H7" s="88"/>
    </row>
    <row r="8" spans="3:8" ht="15.5" x14ac:dyDescent="0.35">
      <c r="C8" s="16" t="s">
        <v>216</v>
      </c>
    </row>
    <row r="9" spans="3:8" ht="15.5" x14ac:dyDescent="0.35">
      <c r="C9" s="16" t="s">
        <v>217</v>
      </c>
    </row>
  </sheetData>
  <hyperlinks>
    <hyperlink ref="C1" location="Indholdsfortegnelse!A1" display="Indholdsfortegnelse!A1" xr:uid="{3F29BD26-EE9E-45DF-8BDC-7328F7059266}"/>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0818-6191-47F7-8580-449446FAEE64}">
  <dimension ref="C1:E7"/>
  <sheetViews>
    <sheetView workbookViewId="0">
      <selection activeCell="C1" sqref="C1"/>
    </sheetView>
  </sheetViews>
  <sheetFormatPr defaultRowHeight="14.5" x14ac:dyDescent="0.35"/>
  <cols>
    <col min="3" max="3" width="39.7265625" bestFit="1" customWidth="1"/>
    <col min="4" max="4" width="26.08984375" customWidth="1"/>
    <col min="5" max="5" width="27.90625" customWidth="1"/>
  </cols>
  <sheetData>
    <row r="1" spans="3:5" x14ac:dyDescent="0.35">
      <c r="C1" s="59" t="s">
        <v>500</v>
      </c>
    </row>
    <row r="3" spans="3:5" ht="15.5" x14ac:dyDescent="0.35">
      <c r="C3" s="8" t="s">
        <v>218</v>
      </c>
    </row>
    <row r="4" spans="3:5" ht="15.5" x14ac:dyDescent="0.35">
      <c r="C4" s="49" t="s">
        <v>219</v>
      </c>
      <c r="D4" s="49" t="s">
        <v>220</v>
      </c>
      <c r="E4" s="49" t="s">
        <v>221</v>
      </c>
    </row>
    <row r="5" spans="3:5" ht="15.5" x14ac:dyDescent="0.35">
      <c r="C5" s="49" t="s">
        <v>222</v>
      </c>
      <c r="D5" s="89">
        <v>0.82</v>
      </c>
      <c r="E5" s="90">
        <v>16177</v>
      </c>
    </row>
    <row r="6" spans="3:5" ht="15.5" x14ac:dyDescent="0.35">
      <c r="C6" s="49" t="s">
        <v>223</v>
      </c>
      <c r="D6" s="89">
        <v>0.72</v>
      </c>
      <c r="E6" s="90">
        <v>14106</v>
      </c>
    </row>
    <row r="7" spans="3:5" ht="15.5" x14ac:dyDescent="0.35">
      <c r="C7" s="49" t="s">
        <v>224</v>
      </c>
      <c r="D7" s="89">
        <v>0.5</v>
      </c>
      <c r="E7" s="90">
        <v>9864</v>
      </c>
    </row>
  </sheetData>
  <hyperlinks>
    <hyperlink ref="C1" location="Indholdsfortegnelse!A1" display="Indholdsfortegnelse!A1" xr:uid="{D8DF08E2-04C7-4B52-B982-548BAC3BC1B4}"/>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68858-3908-40C1-BF22-B41FE79BDDDE}">
  <dimension ref="C1:D9"/>
  <sheetViews>
    <sheetView workbookViewId="0">
      <selection activeCell="C1" sqref="C1"/>
    </sheetView>
  </sheetViews>
  <sheetFormatPr defaultRowHeight="14.5" x14ac:dyDescent="0.35"/>
  <cols>
    <col min="3" max="3" width="15.81640625" customWidth="1"/>
    <col min="4" max="4" width="14" customWidth="1"/>
  </cols>
  <sheetData>
    <row r="1" spans="3:4" x14ac:dyDescent="0.35">
      <c r="C1" s="59" t="s">
        <v>500</v>
      </c>
    </row>
    <row r="3" spans="3:4" ht="16" thickBot="1" x14ac:dyDescent="0.4">
      <c r="C3" s="8" t="s">
        <v>225</v>
      </c>
    </row>
    <row r="4" spans="3:4" ht="16" thickBot="1" x14ac:dyDescent="0.4">
      <c r="C4" s="2" t="s">
        <v>226</v>
      </c>
      <c r="D4" s="3">
        <v>51.25</v>
      </c>
    </row>
    <row r="5" spans="3:4" ht="16" thickBot="1" x14ac:dyDescent="0.4">
      <c r="C5" s="4" t="s">
        <v>227</v>
      </c>
      <c r="D5" s="5">
        <v>63.5</v>
      </c>
    </row>
    <row r="6" spans="3:4" ht="16" thickBot="1" x14ac:dyDescent="0.4">
      <c r="C6" s="4" t="s">
        <v>228</v>
      </c>
      <c r="D6" s="5">
        <v>82.5</v>
      </c>
    </row>
    <row r="7" spans="3:4" ht="16" thickBot="1" x14ac:dyDescent="0.4">
      <c r="C7" s="4" t="s">
        <v>229</v>
      </c>
      <c r="D7" s="4">
        <v>127.5</v>
      </c>
    </row>
    <row r="8" spans="3:4" ht="16" thickBot="1" x14ac:dyDescent="0.4">
      <c r="C8" s="4" t="s">
        <v>230</v>
      </c>
      <c r="D8" s="4">
        <v>131.5</v>
      </c>
    </row>
    <row r="9" spans="3:4" ht="15.5" x14ac:dyDescent="0.35">
      <c r="C9" s="8" t="s">
        <v>231</v>
      </c>
    </row>
  </sheetData>
  <hyperlinks>
    <hyperlink ref="C1" location="Indholdsfortegnelse!A1" display="Indholdsfortegnelse!A1" xr:uid="{E41E832B-7C9A-4398-9263-D71ECB3B32A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0255E-6D25-42B5-8E7A-F0195039ECC9}">
  <dimension ref="B1:C12"/>
  <sheetViews>
    <sheetView workbookViewId="0">
      <selection activeCell="B1" sqref="B1"/>
    </sheetView>
  </sheetViews>
  <sheetFormatPr defaultRowHeight="14.5" x14ac:dyDescent="0.35"/>
  <cols>
    <col min="2" max="2" width="80.54296875" bestFit="1" customWidth="1"/>
    <col min="3" max="3" width="20.6328125" bestFit="1" customWidth="1"/>
  </cols>
  <sheetData>
    <row r="1" spans="2:3" x14ac:dyDescent="0.35">
      <c r="B1" s="59" t="s">
        <v>500</v>
      </c>
    </row>
    <row r="3" spans="2:3" ht="15.5" x14ac:dyDescent="0.35">
      <c r="B3" s="8" t="s">
        <v>232</v>
      </c>
    </row>
    <row r="4" spans="2:3" ht="15" x14ac:dyDescent="0.35">
      <c r="B4" s="91" t="s">
        <v>233</v>
      </c>
      <c r="C4" s="91" t="s">
        <v>234</v>
      </c>
    </row>
    <row r="5" spans="2:3" ht="16.5" customHeight="1" x14ac:dyDescent="0.35">
      <c r="B5" s="49" t="s">
        <v>239</v>
      </c>
      <c r="C5" s="49">
        <v>304.64</v>
      </c>
    </row>
    <row r="6" spans="2:3" ht="24.5" customHeight="1" x14ac:dyDescent="0.35">
      <c r="B6" s="49" t="s">
        <v>235</v>
      </c>
      <c r="C6" s="49">
        <v>194.4</v>
      </c>
    </row>
    <row r="7" spans="2:3" ht="19.5" customHeight="1" x14ac:dyDescent="0.35">
      <c r="B7" s="49" t="s">
        <v>240</v>
      </c>
      <c r="C7" s="49">
        <v>161.72</v>
      </c>
    </row>
    <row r="8" spans="2:3" ht="20.5" customHeight="1" x14ac:dyDescent="0.35">
      <c r="B8" s="49" t="s">
        <v>236</v>
      </c>
      <c r="C8" s="49">
        <v>197.65</v>
      </c>
    </row>
    <row r="9" spans="2:3" ht="18.5" customHeight="1" x14ac:dyDescent="0.35">
      <c r="B9" s="49" t="s">
        <v>237</v>
      </c>
      <c r="C9" s="49">
        <v>167.14</v>
      </c>
    </row>
    <row r="10" spans="2:3" ht="17" customHeight="1" x14ac:dyDescent="0.35">
      <c r="B10" s="91" t="s">
        <v>238</v>
      </c>
      <c r="C10" s="91">
        <v>204.47</v>
      </c>
    </row>
    <row r="11" spans="2:3" ht="19.5" customHeight="1" x14ac:dyDescent="0.35">
      <c r="B11" s="8" t="s">
        <v>241</v>
      </c>
    </row>
    <row r="12" spans="2:3" ht="15.5" customHeight="1" x14ac:dyDescent="0.35">
      <c r="B12" s="8" t="s">
        <v>242</v>
      </c>
    </row>
  </sheetData>
  <hyperlinks>
    <hyperlink ref="B1" location="Indholdsfortegnelse!A1" display="Indholdsfortegnelse!A1" xr:uid="{E2B90AEF-4881-48C4-B84F-E69ED5EE4C23}"/>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0720-4D0F-4129-BF46-B5CE81230F9B}">
  <dimension ref="C1:J19"/>
  <sheetViews>
    <sheetView workbookViewId="0">
      <selection activeCell="D1" sqref="D1"/>
    </sheetView>
  </sheetViews>
  <sheetFormatPr defaultRowHeight="14.5" x14ac:dyDescent="0.35"/>
  <cols>
    <col min="6" max="6" width="17" customWidth="1"/>
    <col min="7" max="7" width="10.90625" bestFit="1" customWidth="1"/>
    <col min="9" max="9" width="16.6328125" customWidth="1"/>
    <col min="10" max="10" width="11.6328125" customWidth="1"/>
  </cols>
  <sheetData>
    <row r="1" spans="3:10" x14ac:dyDescent="0.35">
      <c r="D1" s="59" t="s">
        <v>500</v>
      </c>
    </row>
    <row r="3" spans="3:10" x14ac:dyDescent="0.35">
      <c r="C3" s="92" t="s">
        <v>243</v>
      </c>
      <c r="D3" s="92">
        <v>1000</v>
      </c>
      <c r="E3" s="92"/>
      <c r="F3" s="92"/>
      <c r="G3" s="92"/>
      <c r="H3" s="92"/>
      <c r="I3" s="92"/>
      <c r="J3" s="92"/>
    </row>
    <row r="4" spans="3:10" x14ac:dyDescent="0.35">
      <c r="C4" s="92" t="s">
        <v>244</v>
      </c>
      <c r="D4" s="93">
        <v>1924</v>
      </c>
      <c r="E4" s="92"/>
      <c r="F4" s="92"/>
      <c r="G4" s="92"/>
      <c r="H4" s="92"/>
      <c r="I4" s="92"/>
      <c r="J4" s="92"/>
    </row>
    <row r="5" spans="3:10" x14ac:dyDescent="0.35">
      <c r="C5" s="92" t="s">
        <v>245</v>
      </c>
      <c r="D5" s="92">
        <v>0.5</v>
      </c>
      <c r="E5" s="92"/>
      <c r="F5" s="94" t="s">
        <v>246</v>
      </c>
      <c r="G5" s="95"/>
      <c r="H5" s="92"/>
      <c r="I5" s="94" t="s">
        <v>152</v>
      </c>
      <c r="J5" s="95"/>
    </row>
    <row r="6" spans="3:10" x14ac:dyDescent="0.35">
      <c r="C6" s="92" t="s">
        <v>247</v>
      </c>
      <c r="D6" s="92">
        <v>120</v>
      </c>
      <c r="E6" s="92"/>
      <c r="F6" s="94" t="s">
        <v>248</v>
      </c>
      <c r="G6" s="95"/>
      <c r="H6" s="92"/>
      <c r="I6" s="94" t="s">
        <v>248</v>
      </c>
      <c r="J6" s="95"/>
    </row>
    <row r="7" spans="3:10" x14ac:dyDescent="0.35">
      <c r="C7" s="92" t="s">
        <v>249</v>
      </c>
      <c r="D7" s="92">
        <v>20</v>
      </c>
      <c r="E7" s="92"/>
      <c r="F7" s="95" t="s">
        <v>250</v>
      </c>
      <c r="G7" s="96">
        <v>200</v>
      </c>
      <c r="H7" s="92"/>
      <c r="I7" s="95" t="s">
        <v>251</v>
      </c>
      <c r="J7" s="96">
        <v>120</v>
      </c>
    </row>
    <row r="8" spans="3:10" x14ac:dyDescent="0.35">
      <c r="C8" s="92"/>
      <c r="D8" s="92"/>
      <c r="E8" s="92"/>
      <c r="F8" s="95" t="s">
        <v>252</v>
      </c>
      <c r="G8" s="97">
        <v>900</v>
      </c>
      <c r="H8" s="92"/>
      <c r="I8" s="95" t="s">
        <v>152</v>
      </c>
      <c r="J8" s="97">
        <f>D3-G8</f>
        <v>100</v>
      </c>
    </row>
    <row r="9" spans="3:10" x14ac:dyDescent="0.35">
      <c r="C9" s="92"/>
      <c r="D9" s="92"/>
      <c r="E9" s="92"/>
      <c r="F9" s="95" t="s">
        <v>253</v>
      </c>
      <c r="G9" s="97">
        <f>D4*G7</f>
        <v>384800</v>
      </c>
      <c r="H9" s="92"/>
      <c r="I9" s="95" t="s">
        <v>253</v>
      </c>
      <c r="J9" s="97">
        <f>J7*D4</f>
        <v>230880</v>
      </c>
    </row>
    <row r="10" spans="3:10" x14ac:dyDescent="0.35">
      <c r="C10" s="92"/>
      <c r="D10" s="92"/>
      <c r="E10" s="92"/>
      <c r="F10" s="95" t="s">
        <v>254</v>
      </c>
      <c r="G10" s="97">
        <f>G9*G8</f>
        <v>346320000</v>
      </c>
      <c r="H10" s="92"/>
      <c r="I10" s="95" t="s">
        <v>254</v>
      </c>
      <c r="J10" s="97">
        <f>J9*J8</f>
        <v>23088000</v>
      </c>
    </row>
    <row r="11" spans="3:10" x14ac:dyDescent="0.35">
      <c r="C11" s="92"/>
      <c r="D11" s="92"/>
      <c r="E11" s="92"/>
      <c r="F11" s="98" t="s">
        <v>255</v>
      </c>
      <c r="G11" s="99">
        <f>G10+J10</f>
        <v>369408000</v>
      </c>
      <c r="H11" s="92"/>
      <c r="I11" s="100"/>
      <c r="J11" s="101"/>
    </row>
    <row r="12" spans="3:10" x14ac:dyDescent="0.35">
      <c r="C12" s="92"/>
      <c r="D12" s="92"/>
      <c r="E12" s="92"/>
      <c r="F12" s="102" t="s">
        <v>256</v>
      </c>
      <c r="G12" s="101"/>
      <c r="H12" s="92"/>
      <c r="I12" s="94" t="s">
        <v>256</v>
      </c>
      <c r="J12" s="95"/>
    </row>
    <row r="13" spans="3:10" x14ac:dyDescent="0.35">
      <c r="C13" s="92"/>
      <c r="D13" s="92"/>
      <c r="E13" s="92"/>
      <c r="F13" s="103" t="s">
        <v>250</v>
      </c>
      <c r="G13" s="104">
        <v>215</v>
      </c>
      <c r="H13" s="92"/>
      <c r="I13" s="95" t="s">
        <v>251</v>
      </c>
      <c r="J13" s="96">
        <v>120</v>
      </c>
    </row>
    <row r="14" spans="3:10" x14ac:dyDescent="0.35">
      <c r="C14" s="92"/>
      <c r="D14" s="92"/>
      <c r="E14" s="92"/>
      <c r="F14" s="95" t="s">
        <v>252</v>
      </c>
      <c r="G14" s="97">
        <f>-G13*10+2900</f>
        <v>750</v>
      </c>
      <c r="H14" s="92"/>
      <c r="I14" s="95" t="s">
        <v>152</v>
      </c>
      <c r="J14" s="97">
        <f>D3-G14</f>
        <v>250</v>
      </c>
    </row>
    <row r="15" spans="3:10" x14ac:dyDescent="0.35">
      <c r="C15" s="92"/>
      <c r="D15" s="92"/>
      <c r="E15" s="92"/>
      <c r="F15" s="95" t="s">
        <v>253</v>
      </c>
      <c r="G15" s="97">
        <f>G13*D4</f>
        <v>413660</v>
      </c>
      <c r="H15" s="92"/>
      <c r="I15" s="95" t="s">
        <v>253</v>
      </c>
      <c r="J15" s="97">
        <f>J13*D4</f>
        <v>230880</v>
      </c>
    </row>
    <row r="16" spans="3:10" x14ac:dyDescent="0.35">
      <c r="C16" s="92"/>
      <c r="D16" s="92"/>
      <c r="E16" s="92"/>
      <c r="F16" s="95" t="s">
        <v>254</v>
      </c>
      <c r="G16" s="97">
        <f>G15*G14</f>
        <v>310245000</v>
      </c>
      <c r="H16" s="92"/>
      <c r="I16" s="95" t="s">
        <v>254</v>
      </c>
      <c r="J16" s="97">
        <f>J15*J14</f>
        <v>57720000</v>
      </c>
    </row>
    <row r="17" spans="3:10" x14ac:dyDescent="0.35">
      <c r="C17" s="92"/>
      <c r="D17" s="92"/>
      <c r="E17" s="92"/>
      <c r="F17" s="95" t="s">
        <v>255</v>
      </c>
      <c r="G17" s="97">
        <f>G16+J16</f>
        <v>367965000</v>
      </c>
      <c r="H17" s="92"/>
      <c r="I17" s="92"/>
      <c r="J17" s="92"/>
    </row>
    <row r="18" spans="3:10" x14ac:dyDescent="0.35">
      <c r="C18" s="92"/>
      <c r="D18" s="92"/>
      <c r="E18" s="92"/>
      <c r="F18" s="92"/>
      <c r="G18" s="92"/>
      <c r="H18" s="92"/>
      <c r="I18" s="92"/>
      <c r="J18" s="92"/>
    </row>
    <row r="19" spans="3:10" x14ac:dyDescent="0.35">
      <c r="C19" s="92"/>
      <c r="D19" s="92"/>
      <c r="E19" s="92"/>
      <c r="F19" s="105" t="s">
        <v>257</v>
      </c>
      <c r="G19" s="106">
        <f>G17-G11</f>
        <v>-1443000</v>
      </c>
      <c r="H19" s="92"/>
      <c r="I19" s="92"/>
      <c r="J19" s="92"/>
    </row>
  </sheetData>
  <hyperlinks>
    <hyperlink ref="D1" location="Indholdsfortegnelse!A1" display="Indholdsfortegnelse!A1" xr:uid="{3973ACBD-2B22-4497-800C-1656926C640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8698A-7E71-4D00-808C-96700A93B277}">
  <dimension ref="C1:D10"/>
  <sheetViews>
    <sheetView workbookViewId="0">
      <selection activeCell="C1" sqref="C1"/>
    </sheetView>
  </sheetViews>
  <sheetFormatPr defaultRowHeight="14.5" x14ac:dyDescent="0.35"/>
  <cols>
    <col min="3" max="3" width="78.26953125" customWidth="1"/>
    <col min="4" max="4" width="29.453125" bestFit="1" customWidth="1"/>
  </cols>
  <sheetData>
    <row r="1" spans="3:4" x14ac:dyDescent="0.35">
      <c r="C1" s="59" t="s">
        <v>500</v>
      </c>
    </row>
    <row r="3" spans="3:4" ht="15.5" x14ac:dyDescent="0.35">
      <c r="C3" s="8" t="s">
        <v>258</v>
      </c>
    </row>
    <row r="4" spans="3:4" ht="15" x14ac:dyDescent="0.35">
      <c r="C4" s="91" t="s">
        <v>259</v>
      </c>
      <c r="D4" s="91" t="s">
        <v>260</v>
      </c>
    </row>
    <row r="5" spans="3:4" ht="15.5" x14ac:dyDescent="0.35">
      <c r="C5" s="49" t="s">
        <v>261</v>
      </c>
      <c r="D5" s="49">
        <v>16.899999999999999</v>
      </c>
    </row>
    <row r="6" spans="3:4" ht="15.5" x14ac:dyDescent="0.35">
      <c r="C6" s="49" t="s">
        <v>262</v>
      </c>
      <c r="D6" s="49">
        <v>18.600000000000001</v>
      </c>
    </row>
    <row r="7" spans="3:4" ht="15.5" x14ac:dyDescent="0.35">
      <c r="C7" s="49" t="s">
        <v>263</v>
      </c>
      <c r="D7" s="49">
        <v>18.8</v>
      </c>
    </row>
    <row r="8" spans="3:4" ht="15.5" x14ac:dyDescent="0.35">
      <c r="C8" s="49" t="s">
        <v>264</v>
      </c>
      <c r="D8" s="49">
        <v>32.799999999999997</v>
      </c>
    </row>
    <row r="9" spans="3:4" ht="15.5" x14ac:dyDescent="0.35">
      <c r="C9" s="8" t="s">
        <v>265</v>
      </c>
    </row>
    <row r="10" spans="3:4" ht="15.5" x14ac:dyDescent="0.35">
      <c r="C10" s="8" t="s">
        <v>266</v>
      </c>
    </row>
  </sheetData>
  <hyperlinks>
    <hyperlink ref="C1" location="Indholdsfortegnelse!A1" display="Indholdsfortegnelse!A1" xr:uid="{2709F4D3-50D5-409A-88AB-6874DB09A59B}"/>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0B0E-6A6C-40B9-81FF-C134C0E80AF3}">
  <dimension ref="C1:H13"/>
  <sheetViews>
    <sheetView workbookViewId="0">
      <selection activeCell="C1" sqref="C1"/>
    </sheetView>
  </sheetViews>
  <sheetFormatPr defaultRowHeight="14.5" x14ac:dyDescent="0.35"/>
  <cols>
    <col min="3" max="3" width="41.54296875" bestFit="1" customWidth="1"/>
  </cols>
  <sheetData>
    <row r="1" spans="3:8" x14ac:dyDescent="0.35">
      <c r="C1" s="59" t="s">
        <v>500</v>
      </c>
    </row>
    <row r="3" spans="3:8" ht="16" thickBot="1" x14ac:dyDescent="0.4">
      <c r="C3" s="8" t="s">
        <v>267</v>
      </c>
    </row>
    <row r="4" spans="3:8" ht="15" thickBot="1" x14ac:dyDescent="0.4">
      <c r="C4" s="53"/>
      <c r="D4" s="107" t="s">
        <v>7</v>
      </c>
      <c r="E4" s="107">
        <v>2015</v>
      </c>
      <c r="F4" s="107">
        <v>2017</v>
      </c>
      <c r="G4" s="107">
        <v>2019</v>
      </c>
      <c r="H4" s="107">
        <v>2021</v>
      </c>
    </row>
    <row r="5" spans="3:8" ht="15" thickBot="1" x14ac:dyDescent="0.4">
      <c r="C5" s="51" t="s">
        <v>119</v>
      </c>
      <c r="D5" s="108">
        <v>9</v>
      </c>
      <c r="E5" s="52">
        <v>227</v>
      </c>
      <c r="F5" s="52">
        <v>234</v>
      </c>
      <c r="G5" s="52">
        <v>242</v>
      </c>
      <c r="H5" s="52">
        <v>250</v>
      </c>
    </row>
    <row r="6" spans="3:8" ht="15" thickBot="1" x14ac:dyDescent="0.4">
      <c r="C6" s="51" t="s">
        <v>268</v>
      </c>
      <c r="D6" s="108">
        <v>12</v>
      </c>
      <c r="E6" s="52">
        <v>261</v>
      </c>
      <c r="F6" s="52">
        <v>260</v>
      </c>
      <c r="G6" s="52">
        <v>268</v>
      </c>
      <c r="H6" s="52">
        <v>269</v>
      </c>
    </row>
    <row r="7" spans="3:8" ht="15" thickBot="1" x14ac:dyDescent="0.4">
      <c r="C7" s="51" t="s">
        <v>269</v>
      </c>
      <c r="D7" s="108">
        <v>12</v>
      </c>
      <c r="E7" s="52">
        <v>275</v>
      </c>
      <c r="F7" s="52">
        <v>282</v>
      </c>
      <c r="G7" s="52">
        <v>296</v>
      </c>
      <c r="H7" s="52">
        <v>308</v>
      </c>
    </row>
    <row r="8" spans="3:8" ht="15" thickBot="1" x14ac:dyDescent="0.4">
      <c r="C8" s="51" t="s">
        <v>270</v>
      </c>
      <c r="D8" s="109">
        <v>14</v>
      </c>
      <c r="E8" s="55">
        <v>317</v>
      </c>
      <c r="F8" s="52">
        <v>325</v>
      </c>
      <c r="G8" s="52">
        <v>341</v>
      </c>
      <c r="H8" s="52">
        <v>351</v>
      </c>
    </row>
    <row r="9" spans="3:8" ht="15" thickBot="1" x14ac:dyDescent="0.4">
      <c r="C9" s="51" t="s">
        <v>271</v>
      </c>
      <c r="D9" s="110">
        <v>15</v>
      </c>
      <c r="E9" s="52">
        <v>328</v>
      </c>
      <c r="F9" s="52">
        <v>335</v>
      </c>
      <c r="G9" s="52">
        <v>346</v>
      </c>
      <c r="H9" s="52">
        <v>359</v>
      </c>
    </row>
    <row r="10" spans="3:8" ht="15" thickBot="1" x14ac:dyDescent="0.4">
      <c r="C10" s="51" t="s">
        <v>272</v>
      </c>
      <c r="D10" s="108">
        <v>17</v>
      </c>
      <c r="E10" s="52">
        <v>413</v>
      </c>
      <c r="F10" s="52">
        <v>414</v>
      </c>
      <c r="G10" s="52">
        <v>429</v>
      </c>
      <c r="H10" s="52">
        <v>439</v>
      </c>
    </row>
    <row r="11" spans="3:8" ht="15" thickBot="1" x14ac:dyDescent="0.4">
      <c r="C11" s="51" t="s">
        <v>273</v>
      </c>
      <c r="D11" s="108">
        <v>20</v>
      </c>
      <c r="E11" s="52">
        <v>453</v>
      </c>
      <c r="F11" s="52">
        <v>450</v>
      </c>
      <c r="G11" s="52">
        <v>469</v>
      </c>
      <c r="H11" s="52">
        <v>484</v>
      </c>
    </row>
    <row r="12" spans="3:8" ht="15" thickBot="1" x14ac:dyDescent="0.4">
      <c r="C12" s="58" t="s">
        <v>274</v>
      </c>
      <c r="D12" s="111"/>
      <c r="E12" s="52">
        <v>299</v>
      </c>
      <c r="F12" s="52">
        <v>309</v>
      </c>
      <c r="G12" s="52">
        <v>324</v>
      </c>
      <c r="H12" s="52">
        <v>335</v>
      </c>
    </row>
    <row r="13" spans="3:8" ht="15.5" x14ac:dyDescent="0.35">
      <c r="C13" s="8" t="s">
        <v>275</v>
      </c>
    </row>
  </sheetData>
  <hyperlinks>
    <hyperlink ref="C1" location="Indholdsfortegnelse!A1" display="Indholdsfortegnelse!A1" xr:uid="{C17DC4E9-5DE4-4F67-B392-5BA1CC170D66}"/>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48B2-96BD-479F-8792-06B5F89CA00F}">
  <dimension ref="C1:G13"/>
  <sheetViews>
    <sheetView workbookViewId="0">
      <selection activeCell="C1" sqref="C1"/>
    </sheetView>
  </sheetViews>
  <sheetFormatPr defaultRowHeight="14.5" x14ac:dyDescent="0.35"/>
  <cols>
    <col min="3" max="3" width="47.90625" bestFit="1" customWidth="1"/>
    <col min="5" max="5" width="19" bestFit="1" customWidth="1"/>
  </cols>
  <sheetData>
    <row r="1" spans="3:7" x14ac:dyDescent="0.35">
      <c r="C1" s="59" t="s">
        <v>500</v>
      </c>
    </row>
    <row r="3" spans="3:7" ht="16" thickBot="1" x14ac:dyDescent="0.4">
      <c r="C3" s="8" t="s">
        <v>276</v>
      </c>
    </row>
    <row r="4" spans="3:7" ht="15" thickBot="1" x14ac:dyDescent="0.4">
      <c r="C4" s="53"/>
      <c r="D4" s="54" t="s">
        <v>277</v>
      </c>
      <c r="E4" s="54" t="s">
        <v>278</v>
      </c>
      <c r="F4" s="54" t="s">
        <v>74</v>
      </c>
      <c r="G4" s="54" t="s">
        <v>75</v>
      </c>
    </row>
    <row r="5" spans="3:7" ht="15" thickBot="1" x14ac:dyDescent="0.4">
      <c r="C5" s="51" t="s">
        <v>119</v>
      </c>
      <c r="D5" s="108">
        <v>9</v>
      </c>
      <c r="E5" s="52">
        <v>250</v>
      </c>
      <c r="F5" s="52">
        <v>262</v>
      </c>
      <c r="G5" s="52">
        <v>228</v>
      </c>
    </row>
    <row r="6" spans="3:7" ht="15" thickBot="1" x14ac:dyDescent="0.4">
      <c r="C6" s="51" t="s">
        <v>268</v>
      </c>
      <c r="D6" s="108">
        <v>12</v>
      </c>
      <c r="E6" s="52">
        <v>269</v>
      </c>
      <c r="F6" s="52">
        <v>292</v>
      </c>
      <c r="G6" s="52">
        <v>244</v>
      </c>
    </row>
    <row r="7" spans="3:7" ht="15" thickBot="1" x14ac:dyDescent="0.4">
      <c r="C7" s="51" t="s">
        <v>269</v>
      </c>
      <c r="D7" s="108">
        <v>12</v>
      </c>
      <c r="E7" s="52">
        <v>308</v>
      </c>
      <c r="F7" s="52">
        <v>324</v>
      </c>
      <c r="G7" s="52">
        <v>286</v>
      </c>
    </row>
    <row r="8" spans="3:7" ht="15" thickBot="1" x14ac:dyDescent="0.4">
      <c r="C8" s="51" t="s">
        <v>270</v>
      </c>
      <c r="D8" s="108">
        <v>14</v>
      </c>
      <c r="E8" s="52">
        <v>351</v>
      </c>
      <c r="F8" s="52">
        <v>372</v>
      </c>
      <c r="G8" s="52">
        <v>321</v>
      </c>
    </row>
    <row r="9" spans="3:7" ht="15" thickBot="1" x14ac:dyDescent="0.4">
      <c r="C9" s="51" t="s">
        <v>271</v>
      </c>
      <c r="D9" s="108">
        <v>15</v>
      </c>
      <c r="E9" s="52">
        <v>359</v>
      </c>
      <c r="F9" s="52">
        <v>401</v>
      </c>
      <c r="G9" s="52">
        <v>335</v>
      </c>
    </row>
    <row r="10" spans="3:7" ht="15" thickBot="1" x14ac:dyDescent="0.4">
      <c r="C10" s="51" t="s">
        <v>272</v>
      </c>
      <c r="D10" s="108">
        <v>17</v>
      </c>
      <c r="E10" s="52">
        <v>439</v>
      </c>
      <c r="F10" s="52">
        <v>469</v>
      </c>
      <c r="G10" s="52">
        <v>409</v>
      </c>
    </row>
    <row r="11" spans="3:7" ht="15" thickBot="1" x14ac:dyDescent="0.4">
      <c r="C11" s="51" t="s">
        <v>273</v>
      </c>
      <c r="D11" s="108">
        <v>20</v>
      </c>
      <c r="E11" s="52">
        <v>484</v>
      </c>
      <c r="F11" s="52">
        <v>493</v>
      </c>
      <c r="G11" s="52">
        <v>471</v>
      </c>
    </row>
    <row r="12" spans="3:7" ht="15" thickBot="1" x14ac:dyDescent="0.4">
      <c r="C12" s="51" t="s">
        <v>43</v>
      </c>
      <c r="D12" s="52"/>
      <c r="E12" s="52">
        <v>335</v>
      </c>
      <c r="F12" s="52">
        <v>317</v>
      </c>
      <c r="G12" s="52">
        <v>352</v>
      </c>
    </row>
    <row r="13" spans="3:7" ht="15.5" x14ac:dyDescent="0.35">
      <c r="C13" s="8" t="s">
        <v>275</v>
      </c>
    </row>
  </sheetData>
  <hyperlinks>
    <hyperlink ref="C1" location="Indholdsfortegnelse!A1" display="Indholdsfortegnelse!A1" xr:uid="{FA6DB377-EC3A-4DB3-9C4B-26CBAF2C89F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F0E67-F119-4AA2-90C7-7136D736EA7D}">
  <dimension ref="C1:I11"/>
  <sheetViews>
    <sheetView workbookViewId="0">
      <selection activeCell="C1" sqref="C1"/>
    </sheetView>
  </sheetViews>
  <sheetFormatPr defaultRowHeight="14.5" x14ac:dyDescent="0.35"/>
  <cols>
    <col min="3" max="3" width="30.1796875" customWidth="1"/>
  </cols>
  <sheetData>
    <row r="1" spans="3:9" x14ac:dyDescent="0.35">
      <c r="C1" s="59" t="s">
        <v>500</v>
      </c>
    </row>
    <row r="3" spans="3:9" ht="16" thickBot="1" x14ac:dyDescent="0.4">
      <c r="C3" s="8" t="s">
        <v>279</v>
      </c>
    </row>
    <row r="4" spans="3:9" ht="15" thickBot="1" x14ac:dyDescent="0.4">
      <c r="C4" s="53"/>
      <c r="D4" s="113">
        <v>2010</v>
      </c>
      <c r="E4" s="114"/>
      <c r="F4" s="113">
        <v>2015</v>
      </c>
      <c r="G4" s="114"/>
      <c r="H4" s="113">
        <v>2021</v>
      </c>
      <c r="I4" s="114"/>
    </row>
    <row r="5" spans="3:9" ht="15" thickBot="1" x14ac:dyDescent="0.4">
      <c r="C5" s="51"/>
      <c r="D5" s="112" t="s">
        <v>74</v>
      </c>
      <c r="E5" s="112" t="s">
        <v>75</v>
      </c>
      <c r="F5" s="112" t="s">
        <v>74</v>
      </c>
      <c r="G5" s="112" t="s">
        <v>75</v>
      </c>
      <c r="H5" s="112" t="s">
        <v>74</v>
      </c>
      <c r="I5" s="112" t="s">
        <v>75</v>
      </c>
    </row>
    <row r="6" spans="3:9" ht="15" thickBot="1" x14ac:dyDescent="0.4">
      <c r="C6" s="58" t="s">
        <v>151</v>
      </c>
      <c r="D6" s="56">
        <v>398771</v>
      </c>
      <c r="E6" s="56">
        <v>315320</v>
      </c>
      <c r="F6" s="56">
        <v>437496</v>
      </c>
      <c r="G6" s="56">
        <v>346323</v>
      </c>
      <c r="H6" s="56">
        <v>507940</v>
      </c>
      <c r="I6" s="56">
        <v>409228</v>
      </c>
    </row>
    <row r="7" spans="3:9" ht="15" thickBot="1" x14ac:dyDescent="0.4">
      <c r="C7" s="58" t="s">
        <v>280</v>
      </c>
      <c r="D7" s="56">
        <v>740199</v>
      </c>
      <c r="E7" s="56">
        <v>530311</v>
      </c>
      <c r="F7" s="56">
        <v>838926</v>
      </c>
      <c r="G7" s="56">
        <v>600786</v>
      </c>
      <c r="H7" s="56">
        <v>972472</v>
      </c>
      <c r="I7" s="56">
        <v>727418</v>
      </c>
    </row>
    <row r="8" spans="3:9" ht="15" thickBot="1" x14ac:dyDescent="0.4">
      <c r="C8" s="58" t="s">
        <v>281</v>
      </c>
      <c r="D8" s="56">
        <v>520859</v>
      </c>
      <c r="E8" s="56">
        <v>416135</v>
      </c>
      <c r="F8" s="56">
        <v>555887</v>
      </c>
      <c r="G8" s="56">
        <v>450478</v>
      </c>
      <c r="H8" s="56">
        <v>638557</v>
      </c>
      <c r="I8" s="56">
        <v>522003</v>
      </c>
    </row>
    <row r="9" spans="3:9" ht="15" thickBot="1" x14ac:dyDescent="0.4">
      <c r="C9" s="58" t="s">
        <v>282</v>
      </c>
      <c r="D9" s="56">
        <v>451290</v>
      </c>
      <c r="E9" s="56">
        <v>333192</v>
      </c>
      <c r="F9" s="56">
        <v>487528</v>
      </c>
      <c r="G9" s="56">
        <v>360676</v>
      </c>
      <c r="H9" s="56">
        <v>557734</v>
      </c>
      <c r="I9" s="56">
        <v>423086</v>
      </c>
    </row>
    <row r="10" spans="3:9" ht="15" thickBot="1" x14ac:dyDescent="0.4">
      <c r="C10" s="58" t="s">
        <v>283</v>
      </c>
      <c r="D10" s="56">
        <v>319904</v>
      </c>
      <c r="E10" s="56">
        <v>269899</v>
      </c>
      <c r="F10" s="56">
        <v>350449</v>
      </c>
      <c r="G10" s="56">
        <v>292037</v>
      </c>
      <c r="H10" s="56">
        <v>409359</v>
      </c>
      <c r="I10" s="56">
        <v>342157</v>
      </c>
    </row>
    <row r="11" spans="3:9" ht="15.5" x14ac:dyDescent="0.35">
      <c r="C11" s="8" t="s">
        <v>284</v>
      </c>
    </row>
  </sheetData>
  <mergeCells count="3">
    <mergeCell ref="D4:E4"/>
    <mergeCell ref="F4:G4"/>
    <mergeCell ref="H4:I4"/>
  </mergeCells>
  <hyperlinks>
    <hyperlink ref="C1" location="Indholdsfortegnelse!A1" display="Indholdsfortegnelse!A1" xr:uid="{0582E872-05F3-4EE2-A819-2DBE40D7DFA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B9267-FAEE-44E2-B3A8-A508F4AC2DD4}">
  <dimension ref="C1:J11"/>
  <sheetViews>
    <sheetView workbookViewId="0">
      <selection activeCell="C1" sqref="C1"/>
    </sheetView>
  </sheetViews>
  <sheetFormatPr defaultRowHeight="14.5" x14ac:dyDescent="0.35"/>
  <cols>
    <col min="3" max="3" width="19" customWidth="1"/>
  </cols>
  <sheetData>
    <row r="1" spans="3:10" x14ac:dyDescent="0.35">
      <c r="C1" s="59" t="s">
        <v>500</v>
      </c>
    </row>
    <row r="3" spans="3:10" ht="16" thickBot="1" x14ac:dyDescent="0.4">
      <c r="C3" s="8" t="s">
        <v>18</v>
      </c>
    </row>
    <row r="4" spans="3:10" ht="16" thickBot="1" x14ac:dyDescent="0.4">
      <c r="C4" s="2"/>
      <c r="D4" s="3" t="s">
        <v>7</v>
      </c>
      <c r="E4" s="3" t="s">
        <v>8</v>
      </c>
      <c r="F4" s="3" t="s">
        <v>9</v>
      </c>
      <c r="G4" s="3" t="s">
        <v>10</v>
      </c>
      <c r="H4" s="3" t="s">
        <v>11</v>
      </c>
      <c r="I4" s="3" t="s">
        <v>12</v>
      </c>
      <c r="J4" s="3" t="s">
        <v>13</v>
      </c>
    </row>
    <row r="5" spans="3:10" ht="17" customHeight="1" thickBot="1" x14ac:dyDescent="0.4">
      <c r="C5" s="60" t="s">
        <v>14</v>
      </c>
      <c r="D5" s="5">
        <v>2016</v>
      </c>
      <c r="E5" s="9">
        <v>91</v>
      </c>
      <c r="F5" s="9">
        <v>152</v>
      </c>
      <c r="G5" s="9">
        <v>133</v>
      </c>
      <c r="H5" s="9">
        <v>83</v>
      </c>
      <c r="I5" s="9">
        <v>60</v>
      </c>
      <c r="J5" s="9">
        <v>40</v>
      </c>
    </row>
    <row r="6" spans="3:10" ht="16" thickBot="1" x14ac:dyDescent="0.4">
      <c r="C6" s="61"/>
      <c r="D6" s="5">
        <v>2020</v>
      </c>
      <c r="E6" s="9">
        <v>105</v>
      </c>
      <c r="F6" s="9">
        <v>165</v>
      </c>
      <c r="G6" s="9">
        <v>150</v>
      </c>
      <c r="H6" s="9">
        <v>96</v>
      </c>
      <c r="I6" s="9">
        <v>71</v>
      </c>
      <c r="J6" s="9">
        <v>45</v>
      </c>
    </row>
    <row r="7" spans="3:10" ht="16" thickBot="1" x14ac:dyDescent="0.4">
      <c r="C7" s="60" t="s">
        <v>15</v>
      </c>
      <c r="D7" s="5">
        <v>2016</v>
      </c>
      <c r="E7" s="9">
        <v>67</v>
      </c>
      <c r="F7" s="9">
        <v>123</v>
      </c>
      <c r="G7" s="9">
        <v>118</v>
      </c>
      <c r="H7" s="9">
        <v>63</v>
      </c>
      <c r="I7" s="9">
        <v>24</v>
      </c>
      <c r="J7" s="9">
        <v>15</v>
      </c>
    </row>
    <row r="8" spans="3:10" ht="16" thickBot="1" x14ac:dyDescent="0.4">
      <c r="C8" s="61"/>
      <c r="D8" s="5">
        <v>2020</v>
      </c>
      <c r="E8" s="9">
        <v>92</v>
      </c>
      <c r="F8" s="9">
        <v>170</v>
      </c>
      <c r="G8" s="9">
        <v>142</v>
      </c>
      <c r="H8" s="9">
        <v>94</v>
      </c>
      <c r="I8" s="9">
        <v>47</v>
      </c>
      <c r="J8" s="9">
        <v>23</v>
      </c>
    </row>
    <row r="10" spans="3:10" ht="15.5" x14ac:dyDescent="0.35">
      <c r="C10" s="8" t="s">
        <v>16</v>
      </c>
    </row>
    <row r="11" spans="3:10" ht="15.5" x14ac:dyDescent="0.35">
      <c r="C11" s="8" t="s">
        <v>17</v>
      </c>
    </row>
  </sheetData>
  <mergeCells count="2">
    <mergeCell ref="C5:C6"/>
    <mergeCell ref="C7:C8"/>
  </mergeCells>
  <hyperlinks>
    <hyperlink ref="C1" location="Indholdsfortegnelse!A1" display="Indholdsfortegnelse!A1" xr:uid="{CF0DA95D-A72E-4DA6-A891-846092AAA0D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EE69-4825-41F9-800A-73B5B3E8DCF4}">
  <dimension ref="B1:G7"/>
  <sheetViews>
    <sheetView workbookViewId="0">
      <selection activeCell="B1" sqref="B1"/>
    </sheetView>
  </sheetViews>
  <sheetFormatPr defaultRowHeight="14.5" x14ac:dyDescent="0.35"/>
  <cols>
    <col min="2" max="2" width="38.54296875" bestFit="1" customWidth="1"/>
  </cols>
  <sheetData>
    <row r="1" spans="2:7" x14ac:dyDescent="0.35">
      <c r="B1" s="59" t="s">
        <v>500</v>
      </c>
    </row>
    <row r="3" spans="2:7" ht="16" thickBot="1" x14ac:dyDescent="0.4">
      <c r="B3" s="8" t="s">
        <v>288</v>
      </c>
    </row>
    <row r="4" spans="2:7" ht="16" thickBot="1" x14ac:dyDescent="0.4">
      <c r="B4" s="53"/>
      <c r="C4" s="29">
        <v>2005</v>
      </c>
      <c r="D4" s="29">
        <v>2010</v>
      </c>
      <c r="E4" s="29">
        <v>2015</v>
      </c>
      <c r="F4" s="29">
        <v>2020</v>
      </c>
      <c r="G4" s="37">
        <v>2021</v>
      </c>
    </row>
    <row r="5" spans="2:7" ht="16" thickBot="1" x14ac:dyDescent="0.4">
      <c r="B5" s="35" t="s">
        <v>285</v>
      </c>
      <c r="C5" s="13">
        <v>83.8</v>
      </c>
      <c r="D5" s="13">
        <v>84.7</v>
      </c>
      <c r="E5" s="13">
        <v>86.7</v>
      </c>
      <c r="F5" s="13">
        <v>88.1</v>
      </c>
      <c r="G5" s="39">
        <v>87.7</v>
      </c>
    </row>
    <row r="6" spans="2:7" ht="16" thickBot="1" x14ac:dyDescent="0.4">
      <c r="B6" s="35" t="s">
        <v>286</v>
      </c>
      <c r="C6" s="13">
        <v>16.2</v>
      </c>
      <c r="D6" s="13">
        <v>15.3</v>
      </c>
      <c r="E6" s="13">
        <v>13.3</v>
      </c>
      <c r="F6" s="13">
        <v>11.9</v>
      </c>
      <c r="G6" s="39">
        <v>12.3</v>
      </c>
    </row>
    <row r="7" spans="2:7" ht="15.5" x14ac:dyDescent="0.35">
      <c r="B7" s="8" t="s">
        <v>287</v>
      </c>
    </row>
  </sheetData>
  <hyperlinks>
    <hyperlink ref="B1" location="Indholdsfortegnelse!A1" display="Indholdsfortegnelse!A1" xr:uid="{F4AB9F4B-364F-4B5A-B879-A43FA9D7E64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1A5C9-F158-4F22-B357-D43B4B934DB1}">
  <dimension ref="C1:F6"/>
  <sheetViews>
    <sheetView workbookViewId="0">
      <selection activeCell="C1" sqref="C1"/>
    </sheetView>
  </sheetViews>
  <sheetFormatPr defaultRowHeight="14.5" x14ac:dyDescent="0.35"/>
  <cols>
    <col min="3" max="3" width="35.453125" customWidth="1"/>
    <col min="4" max="4" width="14.36328125" customWidth="1"/>
    <col min="5" max="5" width="13.6328125" customWidth="1"/>
    <col min="6" max="6" width="16" customWidth="1"/>
  </cols>
  <sheetData>
    <row r="1" spans="3:6" x14ac:dyDescent="0.35">
      <c r="C1" s="59" t="s">
        <v>500</v>
      </c>
    </row>
    <row r="3" spans="3:6" ht="16" thickBot="1" x14ac:dyDescent="0.4">
      <c r="C3" s="8" t="s">
        <v>289</v>
      </c>
    </row>
    <row r="4" spans="3:6" ht="32.5" customHeight="1" thickBot="1" x14ac:dyDescent="0.4">
      <c r="C4" s="36" t="s">
        <v>246</v>
      </c>
      <c r="D4" s="37" t="s">
        <v>152</v>
      </c>
      <c r="E4" s="37" t="s">
        <v>290</v>
      </c>
      <c r="F4" s="37" t="s">
        <v>291</v>
      </c>
    </row>
    <row r="5" spans="3:6" ht="20.5" customHeight="1" thickBot="1" x14ac:dyDescent="0.4">
      <c r="C5" s="115">
        <v>3031215</v>
      </c>
      <c r="D5" s="116">
        <v>68359</v>
      </c>
      <c r="E5" s="116">
        <v>2813958</v>
      </c>
      <c r="F5" s="116">
        <v>5913532</v>
      </c>
    </row>
    <row r="6" spans="3:6" ht="15.5" x14ac:dyDescent="0.35">
      <c r="C6" s="8" t="s">
        <v>292</v>
      </c>
    </row>
  </sheetData>
  <hyperlinks>
    <hyperlink ref="C1" location="Indholdsfortegnelse!A1" display="Indholdsfortegnelse!A1" xr:uid="{12854E21-ED9B-49FE-9FDF-7EAC23B91D7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1D0C-4A09-4898-ACEA-29FD4DA39EC4}">
  <dimension ref="B1:J7"/>
  <sheetViews>
    <sheetView workbookViewId="0">
      <selection activeCell="B1" sqref="B1"/>
    </sheetView>
  </sheetViews>
  <sheetFormatPr defaultRowHeight="14.5" x14ac:dyDescent="0.35"/>
  <cols>
    <col min="2" max="2" width="16.54296875" customWidth="1"/>
  </cols>
  <sheetData>
    <row r="1" spans="2:10" x14ac:dyDescent="0.35">
      <c r="B1" s="59" t="s">
        <v>500</v>
      </c>
    </row>
    <row r="3" spans="2:10" ht="16" thickBot="1" x14ac:dyDescent="0.4">
      <c r="B3" s="8" t="s">
        <v>293</v>
      </c>
    </row>
    <row r="4" spans="2:10" ht="16" thickBot="1" x14ac:dyDescent="0.4">
      <c r="B4" s="27"/>
      <c r="C4" s="15">
        <v>1948</v>
      </c>
      <c r="D4" s="15">
        <v>1960</v>
      </c>
      <c r="E4" s="15">
        <v>1970</v>
      </c>
      <c r="F4" s="15">
        <v>1980</v>
      </c>
      <c r="G4" s="15">
        <v>1990</v>
      </c>
      <c r="H4" s="15">
        <v>2000</v>
      </c>
      <c r="I4" s="15">
        <v>2010</v>
      </c>
      <c r="J4" s="15">
        <v>2021</v>
      </c>
    </row>
    <row r="5" spans="2:10" ht="16" thickBot="1" x14ac:dyDescent="0.4">
      <c r="B5" s="35" t="s">
        <v>294</v>
      </c>
      <c r="C5" s="13">
        <v>2134</v>
      </c>
      <c r="D5" s="13">
        <v>2268</v>
      </c>
      <c r="E5" s="13">
        <v>2467</v>
      </c>
      <c r="F5" s="13">
        <v>2701</v>
      </c>
      <c r="G5" s="13">
        <v>2868</v>
      </c>
      <c r="H5" s="13">
        <v>2851</v>
      </c>
      <c r="I5" s="13">
        <v>2854</v>
      </c>
      <c r="J5" s="13">
        <v>3100</v>
      </c>
    </row>
    <row r="6" spans="2:10" ht="16" thickBot="1" x14ac:dyDescent="0.4">
      <c r="B6" s="35" t="s">
        <v>246</v>
      </c>
      <c r="C6" s="13">
        <v>2073</v>
      </c>
      <c r="D6" s="13">
        <v>2230</v>
      </c>
      <c r="E6" s="13">
        <v>2438</v>
      </c>
      <c r="F6" s="13">
        <v>2519</v>
      </c>
      <c r="G6" s="13">
        <v>2609</v>
      </c>
      <c r="H6" s="13">
        <v>2712</v>
      </c>
      <c r="I6" s="13">
        <v>2741</v>
      </c>
      <c r="J6" s="13">
        <v>3031</v>
      </c>
    </row>
    <row r="7" spans="2:10" ht="15.5" x14ac:dyDescent="0.35">
      <c r="B7" s="1" t="s">
        <v>295</v>
      </c>
    </row>
  </sheetData>
  <hyperlinks>
    <hyperlink ref="B1" location="Indholdsfortegnelse!A1" display="Indholdsfortegnelse!A1" xr:uid="{A2FEB8CC-9A54-4849-992A-9F2342071E6D}"/>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0E470-4D87-486B-9776-72D1F6D7875A}">
  <dimension ref="C1:L8"/>
  <sheetViews>
    <sheetView workbookViewId="0">
      <selection activeCell="C1" sqref="C1"/>
    </sheetView>
  </sheetViews>
  <sheetFormatPr defaultRowHeight="14.5" x14ac:dyDescent="0.35"/>
  <sheetData>
    <row r="1" spans="3:12" x14ac:dyDescent="0.35">
      <c r="C1" s="59" t="s">
        <v>500</v>
      </c>
    </row>
    <row r="3" spans="3:12" ht="16" thickBot="1" x14ac:dyDescent="0.4">
      <c r="C3" s="8" t="s">
        <v>296</v>
      </c>
    </row>
    <row r="4" spans="3:12" ht="15.5" thickBot="1" x14ac:dyDescent="0.4">
      <c r="C4" s="117"/>
      <c r="D4" s="15">
        <v>1950</v>
      </c>
      <c r="E4" s="15">
        <v>1960</v>
      </c>
      <c r="F4" s="15">
        <v>1970</v>
      </c>
      <c r="G4" s="15">
        <v>1980</v>
      </c>
      <c r="H4" s="15">
        <v>1990</v>
      </c>
      <c r="I4" s="15">
        <v>2000</v>
      </c>
      <c r="J4" s="15">
        <v>2010</v>
      </c>
      <c r="K4" s="15">
        <v>2015</v>
      </c>
      <c r="L4" s="15">
        <v>2021</v>
      </c>
    </row>
    <row r="5" spans="3:12" ht="16" thickBot="1" x14ac:dyDescent="0.4">
      <c r="C5" s="35" t="s">
        <v>69</v>
      </c>
      <c r="D5" s="13">
        <v>70.8</v>
      </c>
      <c r="E5" s="13">
        <v>68.3</v>
      </c>
      <c r="F5" s="13">
        <v>70.400000000000006</v>
      </c>
      <c r="G5" s="13">
        <v>77.099999999999994</v>
      </c>
      <c r="H5" s="13">
        <v>78.5</v>
      </c>
      <c r="I5" s="13">
        <v>74.8</v>
      </c>
      <c r="J5" s="13">
        <v>72.2</v>
      </c>
      <c r="K5" s="13">
        <v>74.900000000000006</v>
      </c>
      <c r="L5" s="13">
        <v>78.900000000000006</v>
      </c>
    </row>
    <row r="6" spans="3:12" ht="16" thickBot="1" x14ac:dyDescent="0.4">
      <c r="C6" s="35" t="s">
        <v>74</v>
      </c>
      <c r="D6" s="13">
        <v>95.4</v>
      </c>
      <c r="E6" s="13">
        <v>93.7</v>
      </c>
      <c r="F6" s="13">
        <v>86.8</v>
      </c>
      <c r="G6" s="13">
        <v>86</v>
      </c>
      <c r="H6" s="13">
        <v>83.9</v>
      </c>
      <c r="I6" s="13">
        <v>79</v>
      </c>
      <c r="J6" s="13">
        <v>74.8</v>
      </c>
      <c r="K6" s="13">
        <v>76.8</v>
      </c>
      <c r="L6" s="13">
        <v>80.7</v>
      </c>
    </row>
    <row r="7" spans="3:12" ht="16" thickBot="1" x14ac:dyDescent="0.4">
      <c r="C7" s="35" t="s">
        <v>75</v>
      </c>
      <c r="D7" s="13">
        <v>46.9</v>
      </c>
      <c r="E7" s="13">
        <v>43.6</v>
      </c>
      <c r="F7" s="13">
        <v>54.1</v>
      </c>
      <c r="G7" s="13">
        <v>68.099999999999994</v>
      </c>
      <c r="H7" s="13">
        <v>73.099999999999994</v>
      </c>
      <c r="I7" s="13">
        <v>70.7</v>
      </c>
      <c r="J7" s="13">
        <v>69.5</v>
      </c>
      <c r="K7" s="13">
        <v>73</v>
      </c>
      <c r="L7" s="13">
        <v>77.2</v>
      </c>
    </row>
    <row r="8" spans="3:12" ht="15.5" x14ac:dyDescent="0.35">
      <c r="C8" s="8" t="s">
        <v>297</v>
      </c>
    </row>
  </sheetData>
  <hyperlinks>
    <hyperlink ref="C1" location="Indholdsfortegnelse!A1" display="Indholdsfortegnelse!A1" xr:uid="{542211E2-C693-41F6-BDD5-169DE2C10369}"/>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EB3B-33B1-4E0B-9661-722BC1A1E269}">
  <dimension ref="B13:G20"/>
  <sheetViews>
    <sheetView topLeftCell="A13" workbookViewId="0">
      <selection activeCell="B13" sqref="B13"/>
    </sheetView>
  </sheetViews>
  <sheetFormatPr defaultRowHeight="14.5" x14ac:dyDescent="0.35"/>
  <cols>
    <col min="2" max="2" width="29.81640625" customWidth="1"/>
    <col min="3" max="7" width="9.7265625" bestFit="1" customWidth="1"/>
  </cols>
  <sheetData>
    <row r="13" spans="2:7" x14ac:dyDescent="0.35">
      <c r="B13" s="59" t="s">
        <v>500</v>
      </c>
    </row>
    <row r="15" spans="2:7" ht="16" thickBot="1" x14ac:dyDescent="0.4">
      <c r="B15" s="8" t="s">
        <v>298</v>
      </c>
    </row>
    <row r="16" spans="2:7" ht="16" thickBot="1" x14ac:dyDescent="0.4">
      <c r="B16" s="82"/>
      <c r="C16" s="83">
        <v>2022</v>
      </c>
      <c r="D16" s="83">
        <v>2030</v>
      </c>
      <c r="E16" s="83">
        <v>2040</v>
      </c>
      <c r="F16" s="83">
        <v>2050</v>
      </c>
      <c r="G16" s="83">
        <v>2060</v>
      </c>
    </row>
    <row r="17" spans="2:7" ht="16" thickBot="1" x14ac:dyDescent="0.4">
      <c r="B17" s="118" t="s">
        <v>299</v>
      </c>
      <c r="C17" s="85">
        <v>3111463</v>
      </c>
      <c r="D17" s="85">
        <v>3307569</v>
      </c>
      <c r="E17" s="85">
        <v>3536896</v>
      </c>
      <c r="F17" s="85">
        <v>3543668</v>
      </c>
      <c r="G17" s="85">
        <v>3610665</v>
      </c>
    </row>
    <row r="18" spans="2:7" ht="16" thickBot="1" x14ac:dyDescent="0.4">
      <c r="B18" s="118" t="s">
        <v>300</v>
      </c>
      <c r="C18" s="85">
        <v>2861956</v>
      </c>
      <c r="D18" s="85">
        <v>2731047</v>
      </c>
      <c r="E18" s="85">
        <v>2661653</v>
      </c>
      <c r="F18" s="85">
        <v>2747581</v>
      </c>
      <c r="G18" s="85">
        <v>2781809</v>
      </c>
    </row>
    <row r="19" spans="2:7" ht="16" thickBot="1" x14ac:dyDescent="0.4">
      <c r="B19" s="118" t="s">
        <v>301</v>
      </c>
      <c r="C19" s="119">
        <v>1.1299999999999999</v>
      </c>
      <c r="D19" s="119">
        <v>1.21</v>
      </c>
      <c r="E19" s="119">
        <v>1.33</v>
      </c>
      <c r="F19" s="119">
        <v>1.29</v>
      </c>
      <c r="G19" s="119">
        <v>1.3</v>
      </c>
    </row>
    <row r="20" spans="2:7" ht="15.5" x14ac:dyDescent="0.35">
      <c r="B20" s="8" t="s">
        <v>302</v>
      </c>
    </row>
  </sheetData>
  <hyperlinks>
    <hyperlink ref="B13" location="Indholdsfortegnelse!A1" display="Indholdsfortegnelse!A1" xr:uid="{7FFD2DAC-58D0-4957-8595-E08619D36A12}"/>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1EA6-382F-4CDF-A52B-9CE5A9CDEEC5}">
  <dimension ref="C7:H17"/>
  <sheetViews>
    <sheetView topLeftCell="A7" workbookViewId="0">
      <selection activeCell="C7" sqref="C7"/>
    </sheetView>
  </sheetViews>
  <sheetFormatPr defaultRowHeight="14.5" x14ac:dyDescent="0.35"/>
  <cols>
    <col min="3" max="3" width="34.1796875" customWidth="1"/>
  </cols>
  <sheetData>
    <row r="7" spans="3:8" x14ac:dyDescent="0.35">
      <c r="C7" s="59" t="s">
        <v>500</v>
      </c>
    </row>
    <row r="9" spans="3:8" ht="16" thickBot="1" x14ac:dyDescent="0.4">
      <c r="C9" s="8" t="s">
        <v>303</v>
      </c>
    </row>
    <row r="10" spans="3:8" ht="15" thickBot="1" x14ac:dyDescent="0.4">
      <c r="C10" s="53"/>
      <c r="D10" s="107">
        <v>2008</v>
      </c>
      <c r="E10" s="107">
        <v>2012</v>
      </c>
      <c r="F10" s="107">
        <v>2016</v>
      </c>
      <c r="G10" s="107">
        <v>2020</v>
      </c>
      <c r="H10" s="107">
        <v>2021</v>
      </c>
    </row>
    <row r="11" spans="3:8" ht="15" thickBot="1" x14ac:dyDescent="0.4">
      <c r="C11" s="58" t="s">
        <v>304</v>
      </c>
      <c r="D11" s="56">
        <v>2661009</v>
      </c>
      <c r="E11" s="56">
        <v>2547778</v>
      </c>
      <c r="F11" s="56">
        <v>2553589</v>
      </c>
      <c r="G11" s="56">
        <v>2597494</v>
      </c>
      <c r="H11" s="56">
        <v>2640724</v>
      </c>
    </row>
    <row r="12" spans="3:8" ht="15" thickBot="1" x14ac:dyDescent="0.4">
      <c r="C12" s="58" t="s">
        <v>305</v>
      </c>
      <c r="D12" s="56">
        <v>86111</v>
      </c>
      <c r="E12" s="56">
        <v>102691</v>
      </c>
      <c r="F12" s="56">
        <v>137705</v>
      </c>
      <c r="G12" s="56">
        <v>162831</v>
      </c>
      <c r="H12" s="56">
        <v>176222</v>
      </c>
    </row>
    <row r="13" spans="3:8" ht="15" thickBot="1" x14ac:dyDescent="0.4">
      <c r="C13" s="58" t="s">
        <v>306</v>
      </c>
      <c r="D13" s="56">
        <v>132493</v>
      </c>
      <c r="E13" s="56">
        <v>133737</v>
      </c>
      <c r="F13" s="56">
        <v>162622</v>
      </c>
      <c r="G13" s="56">
        <v>194252</v>
      </c>
      <c r="H13" s="56">
        <v>206083</v>
      </c>
    </row>
    <row r="14" spans="3:8" ht="15" thickBot="1" x14ac:dyDescent="0.4">
      <c r="C14" s="58" t="s">
        <v>307</v>
      </c>
      <c r="D14" s="56">
        <v>6267</v>
      </c>
      <c r="E14" s="56">
        <v>6481</v>
      </c>
      <c r="F14" s="56">
        <v>7303</v>
      </c>
      <c r="G14" s="56">
        <v>8243</v>
      </c>
      <c r="H14" s="56">
        <v>8762</v>
      </c>
    </row>
    <row r="15" spans="3:8" ht="15" thickBot="1" x14ac:dyDescent="0.4">
      <c r="C15" s="58" t="s">
        <v>308</v>
      </c>
      <c r="D15" s="56">
        <v>23143</v>
      </c>
      <c r="E15" s="56">
        <v>29351</v>
      </c>
      <c r="F15" s="56">
        <v>41897</v>
      </c>
      <c r="G15" s="56">
        <v>59081</v>
      </c>
      <c r="H15" s="56">
        <v>67783</v>
      </c>
    </row>
    <row r="16" spans="3:8" ht="15" thickBot="1" x14ac:dyDescent="0.4">
      <c r="C16" s="58" t="s">
        <v>309</v>
      </c>
      <c r="D16" s="56">
        <v>2909023</v>
      </c>
      <c r="E16" s="56">
        <v>2820038</v>
      </c>
      <c r="F16" s="56">
        <v>2903116</v>
      </c>
      <c r="G16" s="56">
        <v>3021901</v>
      </c>
      <c r="H16" s="56">
        <v>3099574</v>
      </c>
    </row>
    <row r="17" spans="3:3" ht="15.5" x14ac:dyDescent="0.35">
      <c r="C17" s="8" t="s">
        <v>292</v>
      </c>
    </row>
  </sheetData>
  <hyperlinks>
    <hyperlink ref="C7" location="Indholdsfortegnelse!A1" display="Indholdsfortegnelse!A1" xr:uid="{E8FFD930-73CA-4A68-BFCD-5A0B2E22A934}"/>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FD20-E492-4EF8-8AD8-E782E046172E}">
  <dimension ref="C1:H9"/>
  <sheetViews>
    <sheetView workbookViewId="0">
      <selection activeCell="C1" sqref="C1"/>
    </sheetView>
  </sheetViews>
  <sheetFormatPr defaultRowHeight="14.5" x14ac:dyDescent="0.35"/>
  <cols>
    <col min="3" max="3" width="36.90625" customWidth="1"/>
  </cols>
  <sheetData>
    <row r="1" spans="3:8" x14ac:dyDescent="0.35">
      <c r="C1" s="59" t="s">
        <v>500</v>
      </c>
    </row>
    <row r="3" spans="3:8" ht="16" thickBot="1" x14ac:dyDescent="0.4">
      <c r="C3" s="8" t="s">
        <v>310</v>
      </c>
    </row>
    <row r="4" spans="3:8" ht="15" thickBot="1" x14ac:dyDescent="0.4">
      <c r="C4" s="53"/>
      <c r="D4" s="107">
        <v>2008</v>
      </c>
      <c r="E4" s="107">
        <v>2012</v>
      </c>
      <c r="F4" s="107">
        <v>2016</v>
      </c>
      <c r="G4" s="107">
        <v>2020</v>
      </c>
      <c r="H4" s="107">
        <v>2022</v>
      </c>
    </row>
    <row r="5" spans="3:8" ht="15" thickBot="1" x14ac:dyDescent="0.4">
      <c r="C5" s="51" t="s">
        <v>119</v>
      </c>
      <c r="D5" s="52">
        <v>757</v>
      </c>
      <c r="E5" s="52">
        <v>611</v>
      </c>
      <c r="F5" s="52">
        <v>575</v>
      </c>
      <c r="G5" s="52">
        <v>548</v>
      </c>
      <c r="H5" s="52">
        <v>580</v>
      </c>
    </row>
    <row r="6" spans="3:8" ht="15" thickBot="1" x14ac:dyDescent="0.4">
      <c r="C6" s="51" t="s">
        <v>311</v>
      </c>
      <c r="D6" s="52">
        <v>1233</v>
      </c>
      <c r="E6" s="52">
        <v>1215</v>
      </c>
      <c r="F6" s="52">
        <v>1217</v>
      </c>
      <c r="G6" s="52">
        <v>1224</v>
      </c>
      <c r="H6" s="52">
        <v>1217</v>
      </c>
    </row>
    <row r="7" spans="3:8" ht="15" thickBot="1" x14ac:dyDescent="0.4">
      <c r="C7" s="51" t="s">
        <v>312</v>
      </c>
      <c r="D7" s="52">
        <v>827</v>
      </c>
      <c r="E7" s="52">
        <v>899</v>
      </c>
      <c r="F7" s="52">
        <v>993</v>
      </c>
      <c r="G7" s="52">
        <v>1129</v>
      </c>
      <c r="H7" s="52">
        <v>1188</v>
      </c>
    </row>
    <row r="8" spans="3:8" ht="15" thickBot="1" x14ac:dyDescent="0.4">
      <c r="C8" s="51" t="s">
        <v>274</v>
      </c>
      <c r="D8" s="52">
        <v>2862</v>
      </c>
      <c r="E8" s="52">
        <v>2790</v>
      </c>
      <c r="F8" s="52">
        <v>2843</v>
      </c>
      <c r="G8" s="52">
        <v>2923</v>
      </c>
      <c r="H8" s="52">
        <v>3004</v>
      </c>
    </row>
    <row r="9" spans="3:8" ht="15.5" x14ac:dyDescent="0.35">
      <c r="C9" s="8" t="s">
        <v>313</v>
      </c>
    </row>
  </sheetData>
  <hyperlinks>
    <hyperlink ref="C1" location="Indholdsfortegnelse!A1" display="Indholdsfortegnelse!A1" xr:uid="{D6F2BFA4-CD5B-4D0B-B879-55E5BFB8BF94}"/>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8516-99DC-4A6B-8C4C-50B0175D7E8D}">
  <dimension ref="B1:F8"/>
  <sheetViews>
    <sheetView workbookViewId="0">
      <selection activeCell="B1" sqref="B1"/>
    </sheetView>
  </sheetViews>
  <sheetFormatPr defaultRowHeight="14.5" x14ac:dyDescent="0.35"/>
  <cols>
    <col min="2" max="2" width="21.26953125" customWidth="1"/>
  </cols>
  <sheetData>
    <row r="1" spans="2:6" x14ac:dyDescent="0.35">
      <c r="B1" s="59" t="s">
        <v>500</v>
      </c>
    </row>
    <row r="3" spans="2:6" ht="16" thickBot="1" x14ac:dyDescent="0.4">
      <c r="B3" s="8" t="s">
        <v>314</v>
      </c>
    </row>
    <row r="4" spans="2:6" ht="15" thickBot="1" x14ac:dyDescent="0.4">
      <c r="B4" s="53"/>
      <c r="C4" s="120">
        <v>2010</v>
      </c>
      <c r="D4" s="120">
        <v>2015</v>
      </c>
      <c r="E4" s="120">
        <v>2020</v>
      </c>
      <c r="F4" s="121">
        <v>2021</v>
      </c>
    </row>
    <row r="5" spans="2:6" ht="15" thickBot="1" x14ac:dyDescent="0.4">
      <c r="B5" s="58" t="s">
        <v>246</v>
      </c>
      <c r="C5" s="56">
        <v>2704542</v>
      </c>
      <c r="D5" s="56">
        <v>2759409</v>
      </c>
      <c r="E5" s="56">
        <v>2906044</v>
      </c>
      <c r="F5" s="122">
        <v>3031215</v>
      </c>
    </row>
    <row r="6" spans="2:6" ht="15" thickBot="1" x14ac:dyDescent="0.4">
      <c r="B6" s="51" t="s">
        <v>315</v>
      </c>
      <c r="C6" s="52">
        <v>72.099999999999994</v>
      </c>
      <c r="D6" s="52">
        <v>72.099999999999994</v>
      </c>
      <c r="E6" s="52">
        <v>74.5</v>
      </c>
      <c r="F6" s="108">
        <v>77.099999999999994</v>
      </c>
    </row>
    <row r="7" spans="2:6" ht="15" thickBot="1" x14ac:dyDescent="0.4">
      <c r="B7" s="51" t="s">
        <v>316</v>
      </c>
      <c r="C7" s="52">
        <v>75.8</v>
      </c>
      <c r="D7" s="52">
        <v>74.900000000000006</v>
      </c>
      <c r="E7" s="52">
        <v>77.7</v>
      </c>
      <c r="F7" s="108">
        <v>79</v>
      </c>
    </row>
    <row r="8" spans="2:6" ht="15.5" x14ac:dyDescent="0.35">
      <c r="B8" s="8" t="s">
        <v>317</v>
      </c>
    </row>
  </sheetData>
  <hyperlinks>
    <hyperlink ref="B1" location="Indholdsfortegnelse!A1" display="Indholdsfortegnelse!A1" xr:uid="{C1423DC6-EA4D-41FA-B590-2371EAF4848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2F355-F8A2-4D64-89C1-C13EAC1CD21F}">
  <dimension ref="C1:G10"/>
  <sheetViews>
    <sheetView workbookViewId="0">
      <selection activeCell="C1" sqref="C1"/>
    </sheetView>
  </sheetViews>
  <sheetFormatPr defaultRowHeight="14.5" x14ac:dyDescent="0.35"/>
  <cols>
    <col min="3" max="3" width="65.6328125" bestFit="1" customWidth="1"/>
  </cols>
  <sheetData>
    <row r="1" spans="3:7" x14ac:dyDescent="0.35">
      <c r="C1" s="59" t="s">
        <v>500</v>
      </c>
    </row>
    <row r="3" spans="3:7" ht="16" thickBot="1" x14ac:dyDescent="0.4">
      <c r="C3" s="8" t="s">
        <v>318</v>
      </c>
    </row>
    <row r="4" spans="3:7" ht="15" thickBot="1" x14ac:dyDescent="0.4">
      <c r="C4" s="53"/>
      <c r="D4" s="120">
        <v>1966</v>
      </c>
      <c r="E4" s="120">
        <v>1982</v>
      </c>
      <c r="F4" s="120">
        <v>2002</v>
      </c>
      <c r="G4" s="120">
        <v>2022</v>
      </c>
    </row>
    <row r="5" spans="3:7" ht="15" thickBot="1" x14ac:dyDescent="0.4">
      <c r="C5" s="58" t="s">
        <v>319</v>
      </c>
      <c r="D5" s="56">
        <v>301910</v>
      </c>
      <c r="E5" s="56">
        <v>184253</v>
      </c>
      <c r="F5" s="56">
        <v>90517</v>
      </c>
      <c r="G5" s="56">
        <v>70684</v>
      </c>
    </row>
    <row r="6" spans="3:7" ht="15" thickBot="1" x14ac:dyDescent="0.4">
      <c r="C6" s="58" t="s">
        <v>320</v>
      </c>
      <c r="D6" s="56">
        <v>797681</v>
      </c>
      <c r="E6" s="56">
        <v>610174</v>
      </c>
      <c r="F6" s="56">
        <v>592889</v>
      </c>
      <c r="G6" s="56">
        <v>538202</v>
      </c>
    </row>
    <row r="7" spans="3:7" ht="15" thickBot="1" x14ac:dyDescent="0.4">
      <c r="C7" s="58" t="s">
        <v>321</v>
      </c>
      <c r="D7" s="56">
        <v>1223210</v>
      </c>
      <c r="E7" s="56">
        <v>1692496</v>
      </c>
      <c r="F7" s="56">
        <v>2100796</v>
      </c>
      <c r="G7" s="56">
        <v>2554629</v>
      </c>
    </row>
    <row r="8" spans="3:7" ht="15" thickBot="1" x14ac:dyDescent="0.4">
      <c r="C8" s="58" t="s">
        <v>322</v>
      </c>
      <c r="D8" s="56">
        <v>268885</v>
      </c>
      <c r="E8" s="56">
        <v>702956</v>
      </c>
      <c r="F8" s="56">
        <v>817516</v>
      </c>
      <c r="G8" s="56">
        <v>866797</v>
      </c>
    </row>
    <row r="9" spans="3:7" ht="15" thickBot="1" x14ac:dyDescent="0.4">
      <c r="C9" s="58" t="s">
        <v>323</v>
      </c>
      <c r="D9" s="56">
        <v>2322801</v>
      </c>
      <c r="E9" s="56">
        <v>2486923</v>
      </c>
      <c r="F9" s="56">
        <v>2784202</v>
      </c>
      <c r="G9" s="56">
        <v>3163515</v>
      </c>
    </row>
    <row r="10" spans="3:7" ht="15.5" x14ac:dyDescent="0.35">
      <c r="C10" s="8" t="s">
        <v>324</v>
      </c>
    </row>
  </sheetData>
  <hyperlinks>
    <hyperlink ref="C1" location="Indholdsfortegnelse!A1" display="Indholdsfortegnelse!A1" xr:uid="{679C513B-BAA9-4A6F-97F7-AA2A075899F9}"/>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E192-6FD4-4EAC-8054-4F1F6974B596}">
  <dimension ref="A1:H17"/>
  <sheetViews>
    <sheetView workbookViewId="0">
      <selection activeCell="B1" sqref="B1"/>
    </sheetView>
  </sheetViews>
  <sheetFormatPr defaultRowHeight="14.5" x14ac:dyDescent="0.35"/>
  <cols>
    <col min="2" max="2" width="77.7265625" customWidth="1"/>
  </cols>
  <sheetData>
    <row r="1" spans="1:8" x14ac:dyDescent="0.35">
      <c r="B1" s="59" t="s">
        <v>500</v>
      </c>
    </row>
    <row r="3" spans="1:8" ht="15.5" x14ac:dyDescent="0.35">
      <c r="B3" s="8" t="s">
        <v>325</v>
      </c>
    </row>
    <row r="4" spans="1:8" x14ac:dyDescent="0.35">
      <c r="B4" s="10"/>
      <c r="C4" s="123">
        <v>2009</v>
      </c>
      <c r="D4" s="123"/>
      <c r="E4" s="123"/>
      <c r="F4" s="123">
        <v>2021</v>
      </c>
      <c r="G4" s="123"/>
      <c r="H4" s="123"/>
    </row>
    <row r="5" spans="1:8" x14ac:dyDescent="0.35">
      <c r="B5" s="124"/>
      <c r="C5" s="125" t="s">
        <v>74</v>
      </c>
      <c r="D5" s="125" t="s">
        <v>75</v>
      </c>
      <c r="E5" s="125" t="s">
        <v>69</v>
      </c>
      <c r="F5" s="125" t="s">
        <v>74</v>
      </c>
      <c r="G5" s="125" t="s">
        <v>75</v>
      </c>
      <c r="H5" s="125" t="s">
        <v>69</v>
      </c>
    </row>
    <row r="6" spans="1:8" ht="15.5" x14ac:dyDescent="0.35">
      <c r="A6" s="8"/>
      <c r="B6" s="49" t="s">
        <v>326</v>
      </c>
      <c r="C6" s="90">
        <v>25869</v>
      </c>
      <c r="D6" s="90">
        <v>9570</v>
      </c>
      <c r="E6" s="90">
        <v>35439</v>
      </c>
      <c r="F6" s="90">
        <v>27314</v>
      </c>
      <c r="G6" s="90">
        <v>11677</v>
      </c>
      <c r="H6" s="90">
        <v>38991</v>
      </c>
    </row>
    <row r="7" spans="1:8" ht="15.5" x14ac:dyDescent="0.35">
      <c r="A7" s="8"/>
      <c r="B7" s="49" t="s">
        <v>327</v>
      </c>
      <c r="C7" s="90">
        <v>228071</v>
      </c>
      <c r="D7" s="90">
        <v>100269</v>
      </c>
      <c r="E7" s="90">
        <v>328340</v>
      </c>
      <c r="F7" s="90">
        <v>238941</v>
      </c>
      <c r="G7" s="90">
        <v>98903</v>
      </c>
      <c r="H7" s="90">
        <v>337844</v>
      </c>
    </row>
    <row r="8" spans="1:8" ht="15.5" x14ac:dyDescent="0.35">
      <c r="A8" s="8"/>
      <c r="B8" s="49" t="s">
        <v>328</v>
      </c>
      <c r="C8" s="90">
        <v>124258</v>
      </c>
      <c r="D8" s="90">
        <v>14505</v>
      </c>
      <c r="E8" s="90">
        <v>138763</v>
      </c>
      <c r="F8" s="90">
        <v>155185</v>
      </c>
      <c r="G8" s="90">
        <v>18096</v>
      </c>
      <c r="H8" s="90">
        <v>173281</v>
      </c>
    </row>
    <row r="9" spans="1:8" ht="15.5" x14ac:dyDescent="0.35">
      <c r="A9" s="8"/>
      <c r="B9" s="49" t="s">
        <v>329</v>
      </c>
      <c r="C9" s="90">
        <v>345243</v>
      </c>
      <c r="D9" s="90">
        <v>244648</v>
      </c>
      <c r="E9" s="90">
        <v>589891</v>
      </c>
      <c r="F9" s="90">
        <v>405367</v>
      </c>
      <c r="G9" s="90">
        <v>288098</v>
      </c>
      <c r="H9" s="90">
        <v>693465</v>
      </c>
    </row>
    <row r="10" spans="1:8" ht="15.5" x14ac:dyDescent="0.35">
      <c r="A10" s="8"/>
      <c r="B10" s="49" t="s">
        <v>330</v>
      </c>
      <c r="C10" s="90">
        <v>61313</v>
      </c>
      <c r="D10" s="90">
        <v>29770</v>
      </c>
      <c r="E10" s="90">
        <v>91083</v>
      </c>
      <c r="F10" s="90">
        <v>79723</v>
      </c>
      <c r="G10" s="90">
        <v>37689</v>
      </c>
      <c r="H10" s="90">
        <v>117412</v>
      </c>
    </row>
    <row r="11" spans="1:8" ht="15.5" x14ac:dyDescent="0.35">
      <c r="A11" s="8"/>
      <c r="B11" s="49" t="s">
        <v>331</v>
      </c>
      <c r="C11" s="90">
        <v>40764</v>
      </c>
      <c r="D11" s="90">
        <v>42591</v>
      </c>
      <c r="E11" s="90">
        <v>83355</v>
      </c>
      <c r="F11" s="90">
        <v>45826</v>
      </c>
      <c r="G11" s="90">
        <v>37862</v>
      </c>
      <c r="H11" s="90">
        <v>83688</v>
      </c>
    </row>
    <row r="12" spans="1:8" ht="15.5" x14ac:dyDescent="0.35">
      <c r="A12" s="8"/>
      <c r="B12" s="49" t="s">
        <v>332</v>
      </c>
      <c r="C12" s="90">
        <v>20229</v>
      </c>
      <c r="D12" s="90">
        <v>12611</v>
      </c>
      <c r="E12" s="90">
        <v>32840</v>
      </c>
      <c r="F12" s="90">
        <v>24798</v>
      </c>
      <c r="G12" s="90">
        <v>17404</v>
      </c>
      <c r="H12" s="90">
        <v>42202</v>
      </c>
    </row>
    <row r="13" spans="1:8" ht="15.5" x14ac:dyDescent="0.35">
      <c r="A13" s="8"/>
      <c r="B13" s="49" t="s">
        <v>333</v>
      </c>
      <c r="C13" s="90">
        <v>128488</v>
      </c>
      <c r="D13" s="90">
        <v>117681</v>
      </c>
      <c r="E13" s="90">
        <v>246169</v>
      </c>
      <c r="F13" s="90">
        <v>172923</v>
      </c>
      <c r="G13" s="90">
        <v>145456</v>
      </c>
      <c r="H13" s="90">
        <v>318379</v>
      </c>
    </row>
    <row r="14" spans="1:8" ht="15.5" x14ac:dyDescent="0.35">
      <c r="A14" s="8"/>
      <c r="B14" s="49" t="s">
        <v>334</v>
      </c>
      <c r="C14" s="90">
        <v>243889</v>
      </c>
      <c r="D14" s="90">
        <v>621710</v>
      </c>
      <c r="E14" s="90">
        <v>865599</v>
      </c>
      <c r="F14" s="90">
        <v>261624</v>
      </c>
      <c r="G14" s="90">
        <v>655984</v>
      </c>
      <c r="H14" s="90">
        <v>917608</v>
      </c>
    </row>
    <row r="15" spans="1:8" ht="15.5" x14ac:dyDescent="0.35">
      <c r="A15" s="8"/>
      <c r="B15" s="49" t="s">
        <v>335</v>
      </c>
      <c r="C15" s="90">
        <v>46167</v>
      </c>
      <c r="D15" s="90">
        <v>62571</v>
      </c>
      <c r="E15" s="90">
        <v>108738</v>
      </c>
      <c r="F15" s="90">
        <v>52063</v>
      </c>
      <c r="G15" s="90">
        <v>66985</v>
      </c>
      <c r="H15" s="90">
        <v>119048</v>
      </c>
    </row>
    <row r="16" spans="1:8" ht="15.5" x14ac:dyDescent="0.35">
      <c r="B16" s="8" t="s">
        <v>336</v>
      </c>
    </row>
    <row r="17" spans="2:2" ht="15.5" x14ac:dyDescent="0.35">
      <c r="B17" s="8"/>
    </row>
  </sheetData>
  <mergeCells count="2">
    <mergeCell ref="C4:E4"/>
    <mergeCell ref="F4:H4"/>
  </mergeCells>
  <hyperlinks>
    <hyperlink ref="B1" location="Indholdsfortegnelse!A1" display="Indholdsfortegnelse!A1" xr:uid="{07781E2C-5ACA-4709-A66B-25CFD5BB837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64897-5320-4863-8A47-1B15558A8CBE}">
  <dimension ref="C1:E18"/>
  <sheetViews>
    <sheetView workbookViewId="0">
      <selection activeCell="C1" sqref="C1"/>
    </sheetView>
  </sheetViews>
  <sheetFormatPr defaultRowHeight="14.5" x14ac:dyDescent="0.35"/>
  <cols>
    <col min="4" max="4" width="16.1796875" customWidth="1"/>
    <col min="5" max="5" width="24.54296875" customWidth="1"/>
  </cols>
  <sheetData>
    <row r="1" spans="3:5" x14ac:dyDescent="0.35">
      <c r="C1" s="59" t="s">
        <v>500</v>
      </c>
    </row>
    <row r="5" spans="3:5" x14ac:dyDescent="0.35">
      <c r="C5" s="10"/>
      <c r="D5" s="10" t="s">
        <v>19</v>
      </c>
      <c r="E5" s="10" t="s">
        <v>20</v>
      </c>
    </row>
    <row r="6" spans="3:5" x14ac:dyDescent="0.35">
      <c r="C6" s="10" t="s">
        <v>21</v>
      </c>
      <c r="D6" s="11">
        <v>668989</v>
      </c>
      <c r="E6" s="11">
        <v>581250</v>
      </c>
    </row>
    <row r="7" spans="3:5" x14ac:dyDescent="0.35">
      <c r="C7" s="10" t="s">
        <v>22</v>
      </c>
      <c r="D7" s="11">
        <v>665380</v>
      </c>
      <c r="E7" s="11">
        <v>575577</v>
      </c>
    </row>
    <row r="8" spans="3:5" x14ac:dyDescent="0.35">
      <c r="C8" s="10" t="s">
        <v>23</v>
      </c>
      <c r="D8" s="11">
        <v>692341</v>
      </c>
      <c r="E8" s="11">
        <v>594208</v>
      </c>
    </row>
    <row r="9" spans="3:5" x14ac:dyDescent="0.35">
      <c r="C9" s="10" t="s">
        <v>24</v>
      </c>
      <c r="D9" s="11">
        <v>688221</v>
      </c>
      <c r="E9" s="11">
        <v>594210</v>
      </c>
    </row>
    <row r="10" spans="3:5" x14ac:dyDescent="0.35">
      <c r="C10" s="10" t="s">
        <v>25</v>
      </c>
      <c r="D10" s="11">
        <v>708992</v>
      </c>
      <c r="E10" s="11">
        <v>610411</v>
      </c>
    </row>
    <row r="11" spans="3:5" x14ac:dyDescent="0.35">
      <c r="C11" s="10" t="s">
        <v>26</v>
      </c>
      <c r="D11" s="11">
        <v>743911</v>
      </c>
      <c r="E11" s="11">
        <v>637419</v>
      </c>
    </row>
    <row r="12" spans="3:5" x14ac:dyDescent="0.35">
      <c r="C12" s="10" t="s">
        <v>27</v>
      </c>
      <c r="D12" s="11">
        <v>773450</v>
      </c>
      <c r="E12" s="11">
        <v>663190</v>
      </c>
    </row>
    <row r="13" spans="3:5" x14ac:dyDescent="0.35">
      <c r="C13" s="10" t="s">
        <v>28</v>
      </c>
      <c r="D13" s="11">
        <v>806190</v>
      </c>
      <c r="E13" s="11">
        <v>688078</v>
      </c>
    </row>
    <row r="14" spans="3:5" x14ac:dyDescent="0.35">
      <c r="C14" s="10" t="s">
        <v>29</v>
      </c>
      <c r="D14" s="11">
        <v>817663</v>
      </c>
      <c r="E14" s="11">
        <v>697673</v>
      </c>
    </row>
    <row r="15" spans="3:5" x14ac:dyDescent="0.35">
      <c r="C15" s="10" t="s">
        <v>30</v>
      </c>
      <c r="D15" s="11">
        <v>834656</v>
      </c>
      <c r="E15" s="11">
        <v>712307</v>
      </c>
    </row>
    <row r="16" spans="3:5" x14ac:dyDescent="0.35">
      <c r="C16" s="10" t="s">
        <v>31</v>
      </c>
      <c r="D16" s="11">
        <v>814511</v>
      </c>
      <c r="E16" s="11">
        <v>697940</v>
      </c>
    </row>
    <row r="17" spans="3:5" x14ac:dyDescent="0.35">
      <c r="C17" s="10" t="s">
        <v>32</v>
      </c>
      <c r="D17" s="11">
        <v>791722</v>
      </c>
      <c r="E17" s="11">
        <v>677717</v>
      </c>
    </row>
    <row r="18" spans="3:5" x14ac:dyDescent="0.35">
      <c r="C18" s="10" t="s">
        <v>33</v>
      </c>
      <c r="D18" s="11">
        <v>967267</v>
      </c>
      <c r="E18" s="11">
        <v>808005</v>
      </c>
    </row>
  </sheetData>
  <hyperlinks>
    <hyperlink ref="C1" location="Indholdsfortegnelse!A1" display="Indholdsfortegnelse!A1" xr:uid="{9E162D91-CD13-4FDD-B067-E8FE2D53877F}"/>
  </hyperlinks>
  <pageMargins left="0.7" right="0.7" top="0.75" bottom="0.75" header="0.3" footer="0.3"/>
  <ignoredErrors>
    <ignoredError sqref="C6:C18" numberStoredAsText="1"/>
  </ignoredErrors>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D845C-DC95-4553-A762-A3AF2B9A3F69}">
  <dimension ref="C1:I8"/>
  <sheetViews>
    <sheetView workbookViewId="0">
      <selection activeCell="C1" sqref="C1"/>
    </sheetView>
  </sheetViews>
  <sheetFormatPr defaultRowHeight="14.5" x14ac:dyDescent="0.35"/>
  <cols>
    <col min="3" max="3" width="30.453125" customWidth="1"/>
  </cols>
  <sheetData>
    <row r="1" spans="3:9" x14ac:dyDescent="0.35">
      <c r="C1" s="59" t="s">
        <v>500</v>
      </c>
    </row>
    <row r="3" spans="3:9" ht="16" thickBot="1" x14ac:dyDescent="0.4">
      <c r="C3" s="8" t="s">
        <v>337</v>
      </c>
    </row>
    <row r="4" spans="3:9" ht="15" thickBot="1" x14ac:dyDescent="0.4">
      <c r="C4" s="53"/>
      <c r="D4" s="113">
        <v>2014</v>
      </c>
      <c r="E4" s="126"/>
      <c r="F4" s="127">
        <v>2018</v>
      </c>
      <c r="G4" s="126"/>
      <c r="H4" s="127">
        <v>2021</v>
      </c>
      <c r="I4" s="126"/>
    </row>
    <row r="5" spans="3:9" ht="15" thickBot="1" x14ac:dyDescent="0.4">
      <c r="C5" s="51"/>
      <c r="D5" s="112" t="s">
        <v>74</v>
      </c>
      <c r="E5" s="112" t="s">
        <v>75</v>
      </c>
      <c r="F5" s="112" t="s">
        <v>74</v>
      </c>
      <c r="G5" s="112" t="s">
        <v>75</v>
      </c>
      <c r="H5" s="112" t="s">
        <v>74</v>
      </c>
      <c r="I5" s="112" t="s">
        <v>75</v>
      </c>
    </row>
    <row r="6" spans="3:9" ht="15" thickBot="1" x14ac:dyDescent="0.4">
      <c r="C6" s="51" t="s">
        <v>338</v>
      </c>
      <c r="D6" s="56">
        <v>120180</v>
      </c>
      <c r="E6" s="56">
        <v>28819</v>
      </c>
      <c r="F6" s="56">
        <v>121646</v>
      </c>
      <c r="G6" s="56">
        <v>29371</v>
      </c>
      <c r="H6" s="56">
        <v>155409</v>
      </c>
      <c r="I6" s="56">
        <v>37133</v>
      </c>
    </row>
    <row r="7" spans="3:9" ht="15" thickBot="1" x14ac:dyDescent="0.4">
      <c r="C7" s="51" t="s">
        <v>339</v>
      </c>
      <c r="D7" s="56">
        <v>132705</v>
      </c>
      <c r="E7" s="56">
        <v>21742</v>
      </c>
      <c r="F7" s="56">
        <v>156471</v>
      </c>
      <c r="G7" s="56">
        <v>28053</v>
      </c>
      <c r="H7" s="56">
        <v>192621</v>
      </c>
      <c r="I7" s="56">
        <v>36718</v>
      </c>
    </row>
    <row r="8" spans="3:9" ht="15.5" x14ac:dyDescent="0.35">
      <c r="C8" s="8" t="s">
        <v>340</v>
      </c>
    </row>
  </sheetData>
  <mergeCells count="3">
    <mergeCell ref="D4:E4"/>
    <mergeCell ref="F4:G4"/>
    <mergeCell ref="H4:I4"/>
  </mergeCells>
  <hyperlinks>
    <hyperlink ref="C1" location="Indholdsfortegnelse!A1" display="Indholdsfortegnelse!A1" xr:uid="{EAEBFCF8-C48D-4065-8A4F-DBAA4B2EEB34}"/>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DBE07-C299-4B1F-84D0-09ED31C05141}">
  <dimension ref="C1:K10"/>
  <sheetViews>
    <sheetView workbookViewId="0">
      <selection activeCell="C1" sqref="C1"/>
    </sheetView>
  </sheetViews>
  <sheetFormatPr defaultRowHeight="14.5" x14ac:dyDescent="0.35"/>
  <cols>
    <col min="3" max="3" width="77.08984375" bestFit="1" customWidth="1"/>
  </cols>
  <sheetData>
    <row r="1" spans="3:11" x14ac:dyDescent="0.35">
      <c r="C1" s="59" t="s">
        <v>500</v>
      </c>
    </row>
    <row r="3" spans="3:11" ht="16" thickBot="1" x14ac:dyDescent="0.4">
      <c r="C3" s="8" t="s">
        <v>341</v>
      </c>
    </row>
    <row r="4" spans="3:11" ht="16" thickBot="1" x14ac:dyDescent="0.4">
      <c r="C4" s="82"/>
      <c r="D4" s="83">
        <v>1966</v>
      </c>
      <c r="E4" s="83">
        <v>1978</v>
      </c>
      <c r="F4" s="83">
        <v>1990</v>
      </c>
      <c r="G4" s="83">
        <v>2002</v>
      </c>
      <c r="H4" s="83">
        <v>2008</v>
      </c>
      <c r="I4" s="83">
        <v>2014</v>
      </c>
      <c r="J4" s="83">
        <v>2021</v>
      </c>
      <c r="K4" s="128">
        <v>2022</v>
      </c>
    </row>
    <row r="5" spans="3:11" ht="16" thickBot="1" x14ac:dyDescent="0.4">
      <c r="C5" s="84" t="s">
        <v>345</v>
      </c>
      <c r="D5" s="119">
        <v>702.4</v>
      </c>
      <c r="E5" s="119">
        <v>1014</v>
      </c>
      <c r="F5" s="119">
        <v>1288.5999999999999</v>
      </c>
      <c r="G5" s="119">
        <v>1698.9</v>
      </c>
      <c r="H5" s="119">
        <v>1869.4</v>
      </c>
      <c r="I5" s="119">
        <v>1886.5</v>
      </c>
      <c r="J5" s="119">
        <v>2176.9</v>
      </c>
      <c r="K5" s="129">
        <v>2263.5</v>
      </c>
    </row>
    <row r="6" spans="3:11" ht="15.5" x14ac:dyDescent="0.35">
      <c r="C6" s="132" t="s">
        <v>344</v>
      </c>
      <c r="D6" s="133">
        <v>2322.8000000000002</v>
      </c>
      <c r="E6" s="133">
        <v>2501.3000000000002</v>
      </c>
      <c r="F6" s="133">
        <v>2634.1</v>
      </c>
      <c r="G6" s="133">
        <v>2784.2</v>
      </c>
      <c r="H6" s="133">
        <v>2946.9</v>
      </c>
      <c r="I6" s="133">
        <v>2790.5</v>
      </c>
      <c r="J6" s="133">
        <v>3052.9</v>
      </c>
      <c r="K6" s="133">
        <v>3163.5</v>
      </c>
    </row>
    <row r="7" spans="3:11" ht="15.5" x14ac:dyDescent="0.35">
      <c r="C7" s="130"/>
      <c r="D7" s="131"/>
      <c r="E7" s="131"/>
      <c r="F7" s="131"/>
      <c r="G7" s="131"/>
      <c r="H7" s="131"/>
      <c r="I7" s="131"/>
      <c r="J7" s="131"/>
      <c r="K7" s="131"/>
    </row>
    <row r="8" spans="3:11" ht="15.5" x14ac:dyDescent="0.35">
      <c r="C8" s="8" t="s">
        <v>343</v>
      </c>
    </row>
    <row r="9" spans="3:11" ht="14.5" customHeight="1" x14ac:dyDescent="0.35"/>
    <row r="10" spans="3:11" ht="15" customHeight="1" x14ac:dyDescent="0.35"/>
  </sheetData>
  <hyperlinks>
    <hyperlink ref="C1" location="Indholdsfortegnelse!A1" display="Indholdsfortegnelse!A1" xr:uid="{EE61BEF7-2D13-4105-BCD2-B54991E158BA}"/>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5F031-B610-48CC-B939-855F13A63B8A}">
  <dimension ref="C1:J11"/>
  <sheetViews>
    <sheetView workbookViewId="0">
      <selection activeCell="C1" sqref="C1"/>
    </sheetView>
  </sheetViews>
  <sheetFormatPr defaultRowHeight="14.5" x14ac:dyDescent="0.35"/>
  <cols>
    <col min="5" max="10" width="9.7265625" bestFit="1" customWidth="1"/>
  </cols>
  <sheetData>
    <row r="1" spans="3:10" x14ac:dyDescent="0.35">
      <c r="C1" s="59" t="s">
        <v>500</v>
      </c>
    </row>
    <row r="3" spans="3:10" ht="16" thickBot="1" x14ac:dyDescent="0.4">
      <c r="C3" s="8" t="s">
        <v>346</v>
      </c>
    </row>
    <row r="4" spans="3:10" ht="16" thickBot="1" x14ac:dyDescent="0.4">
      <c r="C4" s="117"/>
      <c r="D4" s="3"/>
      <c r="E4" s="28">
        <v>1966</v>
      </c>
      <c r="F4" s="28">
        <v>1978</v>
      </c>
      <c r="G4" s="28">
        <v>1990</v>
      </c>
      <c r="H4" s="28">
        <v>2002</v>
      </c>
      <c r="I4" s="28">
        <v>2014</v>
      </c>
      <c r="J4" s="28">
        <v>2021</v>
      </c>
    </row>
    <row r="5" spans="3:10" ht="16" thickBot="1" x14ac:dyDescent="0.4">
      <c r="C5" s="74" t="s">
        <v>319</v>
      </c>
      <c r="D5" s="5" t="s">
        <v>347</v>
      </c>
      <c r="E5" s="14">
        <v>8893</v>
      </c>
      <c r="F5" s="14">
        <v>11712</v>
      </c>
      <c r="G5" s="14">
        <v>38781</v>
      </c>
      <c r="H5" s="14">
        <v>88594</v>
      </c>
      <c r="I5" s="14">
        <v>56336</v>
      </c>
      <c r="J5" s="14">
        <v>38098</v>
      </c>
    </row>
    <row r="6" spans="3:10" ht="16" thickBot="1" x14ac:dyDescent="0.4">
      <c r="C6" s="76"/>
      <c r="D6" s="5" t="s">
        <v>348</v>
      </c>
      <c r="E6" s="14">
        <v>301910</v>
      </c>
      <c r="F6" s="14">
        <v>205905</v>
      </c>
      <c r="G6" s="14">
        <v>137235</v>
      </c>
      <c r="H6" s="14">
        <v>90517</v>
      </c>
      <c r="I6" s="14">
        <v>74813</v>
      </c>
      <c r="J6" s="14">
        <v>73412</v>
      </c>
    </row>
    <row r="7" spans="3:10" ht="16" thickBot="1" x14ac:dyDescent="0.4">
      <c r="C7" s="74" t="s">
        <v>320</v>
      </c>
      <c r="D7" s="5" t="s">
        <v>347</v>
      </c>
      <c r="E7" s="14">
        <v>161547</v>
      </c>
      <c r="F7" s="14">
        <v>223407</v>
      </c>
      <c r="G7" s="14">
        <v>279188</v>
      </c>
      <c r="H7" s="14">
        <v>327566</v>
      </c>
      <c r="I7" s="14">
        <v>341862</v>
      </c>
      <c r="J7" s="14">
        <v>427600</v>
      </c>
    </row>
    <row r="8" spans="3:10" ht="16" thickBot="1" x14ac:dyDescent="0.4">
      <c r="C8" s="76"/>
      <c r="D8" s="5" t="s">
        <v>348</v>
      </c>
      <c r="E8" s="14">
        <v>797681</v>
      </c>
      <c r="F8" s="14">
        <v>697048</v>
      </c>
      <c r="G8" s="14">
        <v>643472</v>
      </c>
      <c r="H8" s="14">
        <v>592889</v>
      </c>
      <c r="I8" s="14">
        <v>467466</v>
      </c>
      <c r="J8" s="14">
        <v>520561</v>
      </c>
    </row>
    <row r="9" spans="3:10" ht="16" thickBot="1" x14ac:dyDescent="0.4">
      <c r="C9" s="74" t="s">
        <v>321</v>
      </c>
      <c r="D9" s="5" t="s">
        <v>347</v>
      </c>
      <c r="E9" s="14">
        <v>452553</v>
      </c>
      <c r="F9" s="14">
        <v>668096</v>
      </c>
      <c r="G9" s="14">
        <v>823107</v>
      </c>
      <c r="H9" s="14">
        <v>1067487</v>
      </c>
      <c r="I9" s="14">
        <v>1236564</v>
      </c>
      <c r="J9" s="14">
        <v>1334872</v>
      </c>
    </row>
    <row r="10" spans="3:10" ht="16" thickBot="1" x14ac:dyDescent="0.4">
      <c r="C10" s="76"/>
      <c r="D10" s="5" t="s">
        <v>348</v>
      </c>
      <c r="E10" s="14">
        <v>1223210</v>
      </c>
      <c r="F10" s="14">
        <v>1598326</v>
      </c>
      <c r="G10" s="14">
        <v>1853378</v>
      </c>
      <c r="H10" s="14">
        <v>2100796</v>
      </c>
      <c r="I10" s="14">
        <v>2248232</v>
      </c>
      <c r="J10" s="14">
        <v>2465983</v>
      </c>
    </row>
    <row r="11" spans="3:10" ht="15.5" x14ac:dyDescent="0.35">
      <c r="C11" s="8" t="s">
        <v>349</v>
      </c>
    </row>
  </sheetData>
  <mergeCells count="3">
    <mergeCell ref="C5:C6"/>
    <mergeCell ref="C7:C8"/>
    <mergeCell ref="C9:C10"/>
  </mergeCells>
  <hyperlinks>
    <hyperlink ref="C1" location="Indholdsfortegnelse!A1" display="Indholdsfortegnelse!A1" xr:uid="{339E7EE1-CE78-419B-8351-6B9BA1F6918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2B35D-7C77-4B47-88B8-7F7C37F625A4}">
  <dimension ref="C1:J7"/>
  <sheetViews>
    <sheetView workbookViewId="0">
      <selection activeCell="C1" sqref="C1"/>
    </sheetView>
  </sheetViews>
  <sheetFormatPr defaultRowHeight="14.5" x14ac:dyDescent="0.35"/>
  <cols>
    <col min="3" max="3" width="16" customWidth="1"/>
  </cols>
  <sheetData>
    <row r="1" spans="3:10" x14ac:dyDescent="0.35">
      <c r="C1" s="59" t="s">
        <v>500</v>
      </c>
    </row>
    <row r="3" spans="3:10" ht="16" thickBot="1" x14ac:dyDescent="0.4">
      <c r="C3" s="8" t="s">
        <v>350</v>
      </c>
    </row>
    <row r="4" spans="3:10" ht="16" thickBot="1" x14ac:dyDescent="0.4">
      <c r="C4" s="82"/>
      <c r="D4" s="83">
        <v>1966</v>
      </c>
      <c r="E4" s="83">
        <v>1978</v>
      </c>
      <c r="F4" s="83">
        <v>1990</v>
      </c>
      <c r="G4" s="83">
        <v>2002</v>
      </c>
      <c r="H4" s="83">
        <v>2014</v>
      </c>
      <c r="I4" s="83">
        <v>2021</v>
      </c>
      <c r="J4" s="128">
        <v>2022</v>
      </c>
    </row>
    <row r="5" spans="3:10" ht="16" thickBot="1" x14ac:dyDescent="0.4">
      <c r="C5" s="118" t="s">
        <v>351</v>
      </c>
      <c r="D5" s="119">
        <v>702.4</v>
      </c>
      <c r="E5" s="119">
        <v>1014</v>
      </c>
      <c r="F5" s="119">
        <v>1288.5999999999999</v>
      </c>
      <c r="G5" s="119">
        <v>1698.9</v>
      </c>
      <c r="H5" s="119">
        <v>1886.5</v>
      </c>
      <c r="I5" s="119">
        <v>2176.9</v>
      </c>
      <c r="J5" s="129">
        <v>2263.5</v>
      </c>
    </row>
    <row r="6" spans="3:10" ht="16" thickBot="1" x14ac:dyDescent="0.4">
      <c r="C6" s="118" t="s">
        <v>352</v>
      </c>
      <c r="D6" s="119">
        <v>4.5999999999999996</v>
      </c>
      <c r="E6" s="119">
        <v>3.94</v>
      </c>
      <c r="F6" s="119">
        <v>3.79</v>
      </c>
      <c r="G6" s="119">
        <v>4.07</v>
      </c>
      <c r="H6" s="119">
        <v>3.95</v>
      </c>
      <c r="I6" s="119">
        <v>4.0999999999999996</v>
      </c>
      <c r="J6" s="129">
        <v>4.3</v>
      </c>
    </row>
    <row r="7" spans="3:10" ht="15.5" x14ac:dyDescent="0.35">
      <c r="C7" s="8" t="s">
        <v>353</v>
      </c>
    </row>
  </sheetData>
  <hyperlinks>
    <hyperlink ref="C1" location="Indholdsfortegnelse!A1" display="Indholdsfortegnelse!A1" xr:uid="{46684C16-7E81-49C6-B575-1F9265CCFEAC}"/>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15FEC-08A1-4BCD-A897-86CEA625AC7A}">
  <dimension ref="B1:F58"/>
  <sheetViews>
    <sheetView workbookViewId="0">
      <selection activeCell="D2" sqref="D2"/>
    </sheetView>
  </sheetViews>
  <sheetFormatPr defaultRowHeight="14.5" x14ac:dyDescent="0.35"/>
  <cols>
    <col min="3" max="3" width="13.26953125" bestFit="1" customWidth="1"/>
    <col min="4" max="4" width="13.453125" bestFit="1" customWidth="1"/>
    <col min="5" max="5" width="8.90625" bestFit="1" customWidth="1"/>
  </cols>
  <sheetData>
    <row r="1" spans="2:6" x14ac:dyDescent="0.35">
      <c r="B1" s="59" t="s">
        <v>500</v>
      </c>
    </row>
    <row r="3" spans="2:6" x14ac:dyDescent="0.35">
      <c r="B3" s="92"/>
      <c r="C3" s="92" t="s">
        <v>342</v>
      </c>
      <c r="D3" s="92" t="s">
        <v>354</v>
      </c>
      <c r="E3" s="92" t="s">
        <v>355</v>
      </c>
      <c r="F3" s="92" t="s">
        <v>351</v>
      </c>
    </row>
    <row r="4" spans="2:6" x14ac:dyDescent="0.35">
      <c r="B4" s="92">
        <v>1966</v>
      </c>
      <c r="C4" s="134">
        <v>2322.8000000000002</v>
      </c>
      <c r="D4" s="93">
        <v>1322.9059999999999</v>
      </c>
      <c r="E4" s="93">
        <f t="shared" ref="E4:E58" si="0">D4/C4*1000000</f>
        <v>569530.73876356124</v>
      </c>
      <c r="F4" s="134">
        <v>702.4</v>
      </c>
    </row>
    <row r="5" spans="2:6" x14ac:dyDescent="0.35">
      <c r="B5" s="92">
        <v>1967</v>
      </c>
      <c r="C5" s="134">
        <v>2322.4</v>
      </c>
      <c r="D5" s="93">
        <v>1360.518</v>
      </c>
      <c r="E5" s="93">
        <f t="shared" si="0"/>
        <v>585824.14743368921</v>
      </c>
      <c r="F5" s="134">
        <v>741.2</v>
      </c>
    </row>
    <row r="6" spans="2:6" x14ac:dyDescent="0.35">
      <c r="B6" s="92">
        <v>1968</v>
      </c>
      <c r="C6" s="134">
        <v>2339.9</v>
      </c>
      <c r="D6" s="93">
        <v>1396.6279999999999</v>
      </c>
      <c r="E6" s="93">
        <f t="shared" si="0"/>
        <v>596875.08013162948</v>
      </c>
      <c r="F6" s="134">
        <v>782.4</v>
      </c>
    </row>
    <row r="7" spans="2:6" x14ac:dyDescent="0.35">
      <c r="B7" s="92">
        <v>1969</v>
      </c>
      <c r="C7" s="134">
        <v>2381.9</v>
      </c>
      <c r="D7" s="93">
        <v>1436.4480000000001</v>
      </c>
      <c r="E7" s="93">
        <f t="shared" si="0"/>
        <v>603068.13888072548</v>
      </c>
      <c r="F7" s="134">
        <v>833.3</v>
      </c>
    </row>
    <row r="8" spans="2:6" x14ac:dyDescent="0.35">
      <c r="B8" s="92">
        <v>1970</v>
      </c>
      <c r="C8" s="134">
        <v>2411.1</v>
      </c>
      <c r="D8" s="93">
        <v>1482.2439999999999</v>
      </c>
      <c r="E8" s="93">
        <f t="shared" si="0"/>
        <v>614758.40902492637</v>
      </c>
      <c r="F8" s="134">
        <v>846.6</v>
      </c>
    </row>
    <row r="9" spans="2:6" x14ac:dyDescent="0.35">
      <c r="B9" s="92">
        <v>1971</v>
      </c>
      <c r="C9" s="134">
        <v>2410</v>
      </c>
      <c r="D9" s="93">
        <v>1533.558</v>
      </c>
      <c r="E9" s="93">
        <f t="shared" si="0"/>
        <v>636331.12033195014</v>
      </c>
      <c r="F9" s="134">
        <v>872.1</v>
      </c>
    </row>
    <row r="10" spans="2:6" x14ac:dyDescent="0.35">
      <c r="B10" s="92">
        <v>1972</v>
      </c>
      <c r="C10" s="134">
        <v>2457</v>
      </c>
      <c r="D10" s="93">
        <v>1582.7159999999999</v>
      </c>
      <c r="E10" s="93">
        <f t="shared" si="0"/>
        <v>644166.05616605619</v>
      </c>
      <c r="F10" s="134">
        <v>906.3</v>
      </c>
    </row>
    <row r="11" spans="2:6" x14ac:dyDescent="0.35">
      <c r="B11" s="92">
        <v>1973</v>
      </c>
      <c r="C11" s="134">
        <v>2485.4</v>
      </c>
      <c r="D11" s="93">
        <v>1627.6679999999999</v>
      </c>
      <c r="E11" s="93">
        <f t="shared" si="0"/>
        <v>654891.76792468003</v>
      </c>
      <c r="F11" s="134">
        <v>943.4</v>
      </c>
    </row>
    <row r="12" spans="2:6" x14ac:dyDescent="0.35">
      <c r="B12" s="92">
        <v>1974</v>
      </c>
      <c r="C12" s="134">
        <v>2467.8000000000002</v>
      </c>
      <c r="D12" s="93">
        <v>1684.479</v>
      </c>
      <c r="E12" s="93">
        <f t="shared" si="0"/>
        <v>682583.27255044971</v>
      </c>
      <c r="F12" s="134">
        <v>932.8</v>
      </c>
    </row>
    <row r="13" spans="2:6" x14ac:dyDescent="0.35">
      <c r="B13" s="92">
        <v>1975</v>
      </c>
      <c r="C13" s="134">
        <v>2444.1999999999998</v>
      </c>
      <c r="D13" s="93">
        <v>1742.3979999999999</v>
      </c>
      <c r="E13" s="93">
        <f t="shared" si="0"/>
        <v>712870.46886506828</v>
      </c>
      <c r="F13" s="134">
        <v>919.2</v>
      </c>
    </row>
    <row r="14" spans="2:6" x14ac:dyDescent="0.35">
      <c r="B14" s="92">
        <v>1976</v>
      </c>
      <c r="C14" s="134">
        <v>2486</v>
      </c>
      <c r="D14" s="93">
        <v>1783.2750000000001</v>
      </c>
      <c r="E14" s="93">
        <f t="shared" si="0"/>
        <v>717327.03137570398</v>
      </c>
      <c r="F14" s="134">
        <v>973.7</v>
      </c>
    </row>
    <row r="15" spans="2:6" x14ac:dyDescent="0.35">
      <c r="B15" s="92">
        <v>1977</v>
      </c>
      <c r="C15" s="134">
        <v>2480.3000000000002</v>
      </c>
      <c r="D15" s="93">
        <v>1842.702</v>
      </c>
      <c r="E15" s="93">
        <f t="shared" si="0"/>
        <v>742935.12881506258</v>
      </c>
      <c r="F15" s="134">
        <v>991.9</v>
      </c>
    </row>
    <row r="16" spans="2:6" x14ac:dyDescent="0.35">
      <c r="B16" s="92">
        <v>1978</v>
      </c>
      <c r="C16" s="134">
        <v>2501.3000000000002</v>
      </c>
      <c r="D16" s="93">
        <v>1904.068</v>
      </c>
      <c r="E16" s="93">
        <f t="shared" si="0"/>
        <v>761231.35969295958</v>
      </c>
      <c r="F16" s="134">
        <v>1014</v>
      </c>
    </row>
    <row r="17" spans="2:6" x14ac:dyDescent="0.35">
      <c r="B17" s="92">
        <v>1979</v>
      </c>
      <c r="C17" s="134">
        <v>2529.8000000000002</v>
      </c>
      <c r="D17" s="93">
        <v>1969.019</v>
      </c>
      <c r="E17" s="93">
        <f t="shared" si="0"/>
        <v>778329.90750256937</v>
      </c>
      <c r="F17" s="134">
        <v>1053.2</v>
      </c>
    </row>
    <row r="18" spans="2:6" x14ac:dyDescent="0.35">
      <c r="B18" s="92">
        <v>1980</v>
      </c>
      <c r="C18" s="134">
        <v>2515.1999999999998</v>
      </c>
      <c r="D18" s="93">
        <v>2032.9659999999999</v>
      </c>
      <c r="E18" s="93">
        <f t="shared" si="0"/>
        <v>808272.10559796437</v>
      </c>
      <c r="F18" s="134">
        <v>1048.0999999999999</v>
      </c>
    </row>
    <row r="19" spans="2:6" x14ac:dyDescent="0.35">
      <c r="B19" s="92">
        <v>1981</v>
      </c>
      <c r="C19" s="134">
        <v>2475.8000000000002</v>
      </c>
      <c r="D19" s="93">
        <v>2077.5500000000002</v>
      </c>
      <c r="E19" s="93">
        <f t="shared" si="0"/>
        <v>839142.90330398257</v>
      </c>
      <c r="F19" s="134">
        <v>1041.2</v>
      </c>
    </row>
    <row r="20" spans="2:6" x14ac:dyDescent="0.35">
      <c r="B20" s="92">
        <v>1982</v>
      </c>
      <c r="C20" s="134">
        <v>2486.9</v>
      </c>
      <c r="D20" s="93">
        <v>2096.7139999999999</v>
      </c>
      <c r="E20" s="93">
        <f t="shared" si="0"/>
        <v>843103.46214162197</v>
      </c>
      <c r="F20" s="134">
        <v>1079.5</v>
      </c>
    </row>
    <row r="21" spans="2:6" x14ac:dyDescent="0.35">
      <c r="B21" s="92">
        <v>1983</v>
      </c>
      <c r="C21" s="134">
        <v>2488.6999999999998</v>
      </c>
      <c r="D21" s="93">
        <v>2130.1419999999998</v>
      </c>
      <c r="E21" s="93">
        <f t="shared" si="0"/>
        <v>855925.58363804396</v>
      </c>
      <c r="F21" s="134">
        <v>1107.5</v>
      </c>
    </row>
    <row r="22" spans="2:6" x14ac:dyDescent="0.35">
      <c r="B22" s="92">
        <v>1984</v>
      </c>
      <c r="C22" s="134">
        <v>2524.6999999999998</v>
      </c>
      <c r="D22" s="93">
        <v>2160.3780000000002</v>
      </c>
      <c r="E22" s="93">
        <f t="shared" si="0"/>
        <v>855696.91448488936</v>
      </c>
      <c r="F22" s="134">
        <v>1153.7</v>
      </c>
    </row>
    <row r="23" spans="2:6" x14ac:dyDescent="0.35">
      <c r="B23" s="92">
        <v>1985</v>
      </c>
      <c r="C23" s="134">
        <v>2583.4</v>
      </c>
      <c r="D23" s="93">
        <v>2195.732</v>
      </c>
      <c r="E23" s="93">
        <f t="shared" si="0"/>
        <v>849938.8402879925</v>
      </c>
      <c r="F23" s="134">
        <v>1199.9000000000001</v>
      </c>
    </row>
    <row r="24" spans="2:6" x14ac:dyDescent="0.35">
      <c r="B24" s="92">
        <v>1986</v>
      </c>
      <c r="C24" s="134">
        <v>2646.6</v>
      </c>
      <c r="D24" s="93">
        <v>2256.0520000000001</v>
      </c>
      <c r="E24" s="93">
        <f t="shared" si="0"/>
        <v>852434.06634927844</v>
      </c>
      <c r="F24" s="134">
        <v>1258.7</v>
      </c>
    </row>
    <row r="25" spans="2:6" x14ac:dyDescent="0.35">
      <c r="B25" s="92">
        <v>1987</v>
      </c>
      <c r="C25" s="134">
        <v>2666.5</v>
      </c>
      <c r="D25" s="93">
        <v>2338.5990000000002</v>
      </c>
      <c r="E25" s="93">
        <f t="shared" si="0"/>
        <v>877029.43933995883</v>
      </c>
      <c r="F25" s="134">
        <v>1261.9000000000001</v>
      </c>
    </row>
    <row r="26" spans="2:6" x14ac:dyDescent="0.35">
      <c r="B26" s="92">
        <v>1988</v>
      </c>
      <c r="C26" s="134">
        <v>2653.7</v>
      </c>
      <c r="D26" s="93">
        <v>2417.7220000000002</v>
      </c>
      <c r="E26" s="93">
        <f t="shared" si="0"/>
        <v>911075.85635150934</v>
      </c>
      <c r="F26" s="134">
        <v>1261.8</v>
      </c>
    </row>
    <row r="27" spans="2:6" x14ac:dyDescent="0.35">
      <c r="B27" s="92">
        <v>1989</v>
      </c>
      <c r="C27" s="134">
        <v>2645.2</v>
      </c>
      <c r="D27" s="93">
        <v>2473.9920000000002</v>
      </c>
      <c r="E27" s="93">
        <f t="shared" si="0"/>
        <v>935275.97157114779</v>
      </c>
      <c r="F27" s="134">
        <v>1269.9000000000001</v>
      </c>
    </row>
    <row r="28" spans="2:6" x14ac:dyDescent="0.35">
      <c r="B28" s="92">
        <v>1990</v>
      </c>
      <c r="C28" s="134">
        <v>2634.1</v>
      </c>
      <c r="D28" s="93">
        <v>2531.2370000000001</v>
      </c>
      <c r="E28" s="93">
        <f t="shared" si="0"/>
        <v>960949.47040734976</v>
      </c>
      <c r="F28" s="134">
        <v>1288.5999999999999</v>
      </c>
    </row>
    <row r="29" spans="2:6" x14ac:dyDescent="0.35">
      <c r="B29" s="92">
        <v>1991</v>
      </c>
      <c r="C29" s="134">
        <v>2608.5</v>
      </c>
      <c r="D29" s="93">
        <v>2586.0169999999998</v>
      </c>
      <c r="E29" s="93">
        <f t="shared" si="0"/>
        <v>991380.87023193401</v>
      </c>
      <c r="F29" s="134">
        <v>1306.5999999999999</v>
      </c>
    </row>
    <row r="30" spans="2:6" x14ac:dyDescent="0.35">
      <c r="B30" s="92">
        <v>1992</v>
      </c>
      <c r="C30" s="134">
        <v>2587.5</v>
      </c>
      <c r="D30" s="93">
        <v>2630.384</v>
      </c>
      <c r="E30" s="93">
        <f t="shared" si="0"/>
        <v>1016573.5265700484</v>
      </c>
      <c r="F30" s="134">
        <v>1332.2</v>
      </c>
    </row>
    <row r="31" spans="2:6" x14ac:dyDescent="0.35">
      <c r="B31" s="92">
        <v>1993</v>
      </c>
      <c r="C31" s="134">
        <v>2545.3000000000002</v>
      </c>
      <c r="D31" s="93">
        <v>2661.5549999999998</v>
      </c>
      <c r="E31" s="93">
        <f t="shared" si="0"/>
        <v>1045674.3802302282</v>
      </c>
      <c r="F31" s="134">
        <v>1332.3</v>
      </c>
    </row>
    <row r="32" spans="2:6" x14ac:dyDescent="0.35">
      <c r="B32" s="92">
        <v>1994</v>
      </c>
      <c r="C32" s="134">
        <v>2595.8000000000002</v>
      </c>
      <c r="D32" s="93">
        <v>2678.5720000000001</v>
      </c>
      <c r="E32" s="93">
        <f t="shared" si="0"/>
        <v>1031886.8942137298</v>
      </c>
      <c r="F32" s="134">
        <v>1403.3</v>
      </c>
    </row>
    <row r="33" spans="2:6" x14ac:dyDescent="0.35">
      <c r="B33" s="92">
        <v>1995</v>
      </c>
      <c r="C33" s="134">
        <v>2612</v>
      </c>
      <c r="D33" s="93">
        <v>2700.0419999999999</v>
      </c>
      <c r="E33" s="93">
        <f t="shared" si="0"/>
        <v>1033706.7381316997</v>
      </c>
      <c r="F33" s="134">
        <v>1445.8</v>
      </c>
    </row>
    <row r="34" spans="2:6" x14ac:dyDescent="0.35">
      <c r="B34" s="92">
        <v>1996</v>
      </c>
      <c r="C34" s="134">
        <v>2638</v>
      </c>
      <c r="D34" s="93">
        <v>2735.0369999999998</v>
      </c>
      <c r="E34" s="93">
        <f t="shared" si="0"/>
        <v>1036784.3062926459</v>
      </c>
      <c r="F34" s="134">
        <v>1487.8</v>
      </c>
    </row>
    <row r="35" spans="2:6" x14ac:dyDescent="0.35">
      <c r="B35" s="92">
        <v>1997</v>
      </c>
      <c r="C35" s="134">
        <v>2674.4</v>
      </c>
      <c r="D35" s="93">
        <v>2769.2620000000002</v>
      </c>
      <c r="E35" s="93">
        <f t="shared" si="0"/>
        <v>1035470.3858809454</v>
      </c>
      <c r="F35" s="134">
        <v>1536.3</v>
      </c>
    </row>
    <row r="36" spans="2:6" x14ac:dyDescent="0.35">
      <c r="B36" s="92">
        <v>1998</v>
      </c>
      <c r="C36" s="134">
        <v>2712.1</v>
      </c>
      <c r="D36" s="93">
        <v>2817.7060000000001</v>
      </c>
      <c r="E36" s="93">
        <f t="shared" si="0"/>
        <v>1038938.8296891708</v>
      </c>
      <c r="F36" s="134">
        <v>1570.3</v>
      </c>
    </row>
    <row r="37" spans="2:6" x14ac:dyDescent="0.35">
      <c r="B37" s="92">
        <v>1999</v>
      </c>
      <c r="C37" s="134">
        <v>2734.8</v>
      </c>
      <c r="D37" s="93">
        <v>2875.6289999999999</v>
      </c>
      <c r="E37" s="93">
        <f t="shared" si="0"/>
        <v>1051495.1733216322</v>
      </c>
      <c r="F37" s="134">
        <v>1616.6</v>
      </c>
    </row>
    <row r="38" spans="2:6" x14ac:dyDescent="0.35">
      <c r="B38" s="92">
        <v>2000</v>
      </c>
      <c r="C38" s="134">
        <v>2755.1</v>
      </c>
      <c r="D38" s="93">
        <v>2916.2530000000002</v>
      </c>
      <c r="E38" s="93">
        <f t="shared" si="0"/>
        <v>1058492.6136982325</v>
      </c>
      <c r="F38" s="134">
        <v>1677.2</v>
      </c>
    </row>
    <row r="39" spans="2:6" x14ac:dyDescent="0.35">
      <c r="B39" s="92">
        <v>2001</v>
      </c>
      <c r="C39" s="134">
        <v>2782.5</v>
      </c>
      <c r="D39" s="93">
        <v>2971.08</v>
      </c>
      <c r="E39" s="93">
        <f t="shared" si="0"/>
        <v>1067773.5849056605</v>
      </c>
      <c r="F39" s="134">
        <v>1691</v>
      </c>
    </row>
    <row r="40" spans="2:6" x14ac:dyDescent="0.35">
      <c r="B40" s="92">
        <v>2002</v>
      </c>
      <c r="C40" s="134">
        <v>2784.2</v>
      </c>
      <c r="D40" s="93">
        <v>3023.654</v>
      </c>
      <c r="E40" s="93">
        <f t="shared" si="0"/>
        <v>1086004.5973708786</v>
      </c>
      <c r="F40" s="134">
        <v>1698.9</v>
      </c>
    </row>
    <row r="41" spans="2:6" x14ac:dyDescent="0.35">
      <c r="B41" s="92">
        <v>2003</v>
      </c>
      <c r="C41" s="134">
        <v>2758.7</v>
      </c>
      <c r="D41" s="93">
        <v>3059.634</v>
      </c>
      <c r="E41" s="93">
        <f t="shared" si="0"/>
        <v>1109085.4387936348</v>
      </c>
      <c r="F41" s="134">
        <v>1705.5</v>
      </c>
    </row>
    <row r="42" spans="2:6" x14ac:dyDescent="0.35">
      <c r="B42" s="92">
        <v>2004</v>
      </c>
      <c r="C42" s="134">
        <v>2744.2</v>
      </c>
      <c r="D42" s="93">
        <v>3084.1289999999999</v>
      </c>
      <c r="E42" s="93">
        <f t="shared" si="0"/>
        <v>1123871.8023467679</v>
      </c>
      <c r="F42" s="134">
        <v>1751</v>
      </c>
    </row>
    <row r="43" spans="2:6" x14ac:dyDescent="0.35">
      <c r="B43" s="92">
        <v>2005</v>
      </c>
      <c r="C43" s="134">
        <v>2783.2</v>
      </c>
      <c r="D43" s="93">
        <v>3102.5239999999999</v>
      </c>
      <c r="E43" s="93">
        <f t="shared" si="0"/>
        <v>1114732.6818051164</v>
      </c>
      <c r="F43" s="134">
        <v>1792</v>
      </c>
    </row>
    <row r="44" spans="2:6" x14ac:dyDescent="0.35">
      <c r="B44" s="92">
        <v>2006</v>
      </c>
      <c r="C44" s="134">
        <v>2845.9</v>
      </c>
      <c r="D44" s="93">
        <v>3122.63</v>
      </c>
      <c r="E44" s="93">
        <f t="shared" si="0"/>
        <v>1097238.1320496153</v>
      </c>
      <c r="F44" s="134">
        <v>1862.1</v>
      </c>
    </row>
    <row r="45" spans="2:6" x14ac:dyDescent="0.35">
      <c r="B45" s="92">
        <v>2007</v>
      </c>
      <c r="C45" s="134">
        <v>2912.4</v>
      </c>
      <c r="D45" s="93">
        <v>3175.1790000000001</v>
      </c>
      <c r="E45" s="93">
        <f t="shared" si="0"/>
        <v>1090227.647301195</v>
      </c>
      <c r="F45" s="134">
        <v>1879</v>
      </c>
    </row>
    <row r="46" spans="2:6" x14ac:dyDescent="0.35">
      <c r="B46" s="92">
        <v>2008</v>
      </c>
      <c r="C46" s="134">
        <v>2946.9</v>
      </c>
      <c r="D46" s="93">
        <v>3230.3580000000002</v>
      </c>
      <c r="E46" s="93">
        <f t="shared" si="0"/>
        <v>1096188.5371067903</v>
      </c>
      <c r="F46" s="134">
        <v>1869.4</v>
      </c>
    </row>
    <row r="47" spans="2:6" x14ac:dyDescent="0.35">
      <c r="B47" s="92">
        <v>2009</v>
      </c>
      <c r="C47" s="134">
        <v>2854.3</v>
      </c>
      <c r="D47" s="93">
        <v>3277.9580000000001</v>
      </c>
      <c r="E47" s="93">
        <f t="shared" si="0"/>
        <v>1148427.9858459164</v>
      </c>
      <c r="F47" s="134">
        <v>1777.7</v>
      </c>
    </row>
    <row r="48" spans="2:6" x14ac:dyDescent="0.35">
      <c r="B48" s="92">
        <v>2010</v>
      </c>
      <c r="C48" s="134">
        <v>2787.9</v>
      </c>
      <c r="D48" s="93">
        <v>3287.7139999999999</v>
      </c>
      <c r="E48" s="93">
        <f t="shared" si="0"/>
        <v>1179279.7446106386</v>
      </c>
      <c r="F48" s="134">
        <v>1810.9</v>
      </c>
    </row>
    <row r="49" spans="2:6" x14ac:dyDescent="0.35">
      <c r="B49" s="92">
        <v>2011</v>
      </c>
      <c r="C49" s="134">
        <v>2786.6</v>
      </c>
      <c r="D49" s="93">
        <v>3279.07</v>
      </c>
      <c r="E49" s="93">
        <f t="shared" si="0"/>
        <v>1176727.9121510086</v>
      </c>
      <c r="F49" s="134">
        <v>1835.1</v>
      </c>
    </row>
    <row r="50" spans="2:6" x14ac:dyDescent="0.35">
      <c r="B50" s="92">
        <v>2012</v>
      </c>
      <c r="C50" s="134">
        <v>2766.8</v>
      </c>
      <c r="D50" s="93">
        <v>3261.4859999999999</v>
      </c>
      <c r="E50" s="93">
        <f t="shared" si="0"/>
        <v>1178793.5521179701</v>
      </c>
      <c r="F50" s="134">
        <v>1839.3</v>
      </c>
    </row>
    <row r="51" spans="2:6" x14ac:dyDescent="0.35">
      <c r="B51" s="92">
        <v>2013</v>
      </c>
      <c r="C51" s="134">
        <v>2766.4</v>
      </c>
      <c r="D51" s="93">
        <v>3261.9</v>
      </c>
      <c r="E51" s="93">
        <f t="shared" si="0"/>
        <v>1179113.6495083862</v>
      </c>
      <c r="F51" s="134">
        <v>1856.5</v>
      </c>
    </row>
    <row r="52" spans="2:6" x14ac:dyDescent="0.35">
      <c r="B52" s="92">
        <v>2014</v>
      </c>
      <c r="C52" s="134">
        <v>2790.5</v>
      </c>
      <c r="D52" s="93">
        <v>3279.1149999999998</v>
      </c>
      <c r="E52" s="93">
        <f t="shared" si="0"/>
        <v>1175099.4445439884</v>
      </c>
      <c r="F52" s="134">
        <v>1886.5</v>
      </c>
    </row>
    <row r="53" spans="2:6" x14ac:dyDescent="0.35">
      <c r="B53" s="92">
        <v>2015</v>
      </c>
      <c r="C53" s="134">
        <v>2829</v>
      </c>
      <c r="D53" s="93">
        <v>3303.8420000000001</v>
      </c>
      <c r="E53" s="93">
        <f t="shared" si="0"/>
        <v>1167848.0028278544</v>
      </c>
      <c r="F53" s="134">
        <v>1930.7</v>
      </c>
    </row>
    <row r="54" spans="2:6" x14ac:dyDescent="0.35">
      <c r="B54" s="92">
        <v>2016</v>
      </c>
      <c r="C54" s="134">
        <v>2876.5</v>
      </c>
      <c r="D54" s="93">
        <v>3344.3470000000002</v>
      </c>
      <c r="E54" s="93">
        <f t="shared" si="0"/>
        <v>1162644.5332869808</v>
      </c>
      <c r="F54" s="134">
        <v>1993.4</v>
      </c>
    </row>
    <row r="55" spans="2:6" x14ac:dyDescent="0.35">
      <c r="B55" s="92">
        <v>2017</v>
      </c>
      <c r="C55" s="134">
        <v>2919.6</v>
      </c>
      <c r="D55" s="93">
        <v>3406.0360000000001</v>
      </c>
      <c r="E55" s="93">
        <f t="shared" si="0"/>
        <v>1166610.4945882999</v>
      </c>
      <c r="F55" s="134">
        <v>2049.6</v>
      </c>
    </row>
    <row r="56" spans="2:6" x14ac:dyDescent="0.35">
      <c r="B56" s="92">
        <v>2018</v>
      </c>
      <c r="C56" s="134">
        <v>2962.8</v>
      </c>
      <c r="D56" s="93">
        <v>3469.3580000000002</v>
      </c>
      <c r="E56" s="93">
        <f t="shared" si="0"/>
        <v>1170972.7285000675</v>
      </c>
      <c r="F56" s="134">
        <v>2090.4</v>
      </c>
    </row>
    <row r="57" spans="2:6" x14ac:dyDescent="0.35">
      <c r="B57" s="92">
        <v>2019</v>
      </c>
      <c r="C57" s="134">
        <v>3002.8</v>
      </c>
      <c r="D57" s="93">
        <v>3536.6480000000001</v>
      </c>
      <c r="E57" s="93">
        <f t="shared" si="0"/>
        <v>1177783.4021579858</v>
      </c>
      <c r="F57" s="134">
        <v>2134.6</v>
      </c>
    </row>
    <row r="58" spans="2:6" x14ac:dyDescent="0.35">
      <c r="B58" s="92">
        <v>2020</v>
      </c>
      <c r="C58" s="134">
        <v>2981.9</v>
      </c>
      <c r="D58" s="93">
        <v>3591.4290000000001</v>
      </c>
      <c r="E58" s="93">
        <f t="shared" si="0"/>
        <v>1204409.6046145074</v>
      </c>
      <c r="F58" s="134">
        <v>2090.6</v>
      </c>
    </row>
  </sheetData>
  <hyperlinks>
    <hyperlink ref="B1" location="Indholdsfortegnelse!A1" display="Indholdsfortegnelse!A1" xr:uid="{EF770ACC-2E47-4C1B-B91D-E63C7983E95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6EA54-B3C8-401C-A1AD-480543D9AC3E}">
  <dimension ref="B1:D25"/>
  <sheetViews>
    <sheetView workbookViewId="0">
      <selection activeCell="B1" sqref="B1"/>
    </sheetView>
  </sheetViews>
  <sheetFormatPr defaultRowHeight="14.5" x14ac:dyDescent="0.35"/>
  <cols>
    <col min="2" max="2" width="17.26953125" customWidth="1"/>
    <col min="3" max="3" width="47.54296875" customWidth="1"/>
    <col min="4" max="4" width="31.26953125" customWidth="1"/>
  </cols>
  <sheetData>
    <row r="1" spans="2:4" x14ac:dyDescent="0.35">
      <c r="B1" s="59" t="s">
        <v>500</v>
      </c>
    </row>
    <row r="3" spans="2:4" ht="16" thickBot="1" x14ac:dyDescent="0.4">
      <c r="B3" s="8" t="s">
        <v>381</v>
      </c>
    </row>
    <row r="4" spans="2:4" ht="16" thickBot="1" x14ac:dyDescent="0.4">
      <c r="B4" s="138"/>
      <c r="C4" s="135" t="s">
        <v>382</v>
      </c>
      <c r="D4" s="135" t="s">
        <v>383</v>
      </c>
    </row>
    <row r="5" spans="2:4" ht="16" thickBot="1" x14ac:dyDescent="0.4">
      <c r="B5" s="136" t="s">
        <v>384</v>
      </c>
      <c r="C5" s="137">
        <v>0.74</v>
      </c>
      <c r="D5" s="137">
        <v>25.7</v>
      </c>
    </row>
    <row r="6" spans="2:4" ht="16" thickBot="1" x14ac:dyDescent="0.4">
      <c r="B6" s="136" t="s">
        <v>385</v>
      </c>
      <c r="C6" s="137">
        <v>0.52</v>
      </c>
      <c r="D6" s="137">
        <v>22.9</v>
      </c>
    </row>
    <row r="7" spans="2:4" ht="16" thickBot="1" x14ac:dyDescent="0.4">
      <c r="B7" s="136" t="s">
        <v>386</v>
      </c>
      <c r="C7" s="137">
        <v>0.11</v>
      </c>
      <c r="D7" s="137">
        <v>37.1</v>
      </c>
    </row>
    <row r="8" spans="2:4" ht="16" thickBot="1" x14ac:dyDescent="0.4">
      <c r="B8" s="136" t="s">
        <v>387</v>
      </c>
      <c r="C8" s="137">
        <v>0.25</v>
      </c>
      <c r="D8" s="137">
        <v>28.4</v>
      </c>
    </row>
    <row r="9" spans="2:4" ht="16" thickBot="1" x14ac:dyDescent="0.4">
      <c r="B9" s="136" t="s">
        <v>388</v>
      </c>
      <c r="C9" s="137">
        <v>0.26</v>
      </c>
      <c r="D9" s="137">
        <v>22.4</v>
      </c>
    </row>
    <row r="10" spans="2:4" ht="16" thickBot="1" x14ac:dyDescent="0.4">
      <c r="B10" s="136" t="s">
        <v>389</v>
      </c>
      <c r="C10" s="137">
        <v>1.63</v>
      </c>
      <c r="D10" s="137">
        <v>15.4</v>
      </c>
    </row>
    <row r="11" spans="2:4" ht="16" thickBot="1" x14ac:dyDescent="0.4">
      <c r="B11" s="136" t="s">
        <v>390</v>
      </c>
      <c r="C11" s="137">
        <v>0.18</v>
      </c>
      <c r="D11" s="137">
        <v>27.6</v>
      </c>
    </row>
    <row r="12" spans="2:4" ht="16" thickBot="1" x14ac:dyDescent="0.4">
      <c r="B12" s="136" t="s">
        <v>391</v>
      </c>
      <c r="C12" s="137">
        <v>0.84</v>
      </c>
      <c r="D12" s="137">
        <v>22.7</v>
      </c>
    </row>
    <row r="13" spans="2:4" ht="16" thickBot="1" x14ac:dyDescent="0.4">
      <c r="B13" s="136" t="s">
        <v>392</v>
      </c>
      <c r="C13" s="137">
        <v>0.7</v>
      </c>
      <c r="D13" s="137">
        <v>27.4</v>
      </c>
    </row>
    <row r="14" spans="2:4" ht="16" thickBot="1" x14ac:dyDescent="0.4">
      <c r="B14" s="136" t="s">
        <v>393</v>
      </c>
      <c r="C14" s="137">
        <v>0.03</v>
      </c>
      <c r="D14" s="137">
        <v>35.5</v>
      </c>
    </row>
    <row r="15" spans="2:4" ht="16" thickBot="1" x14ac:dyDescent="0.4">
      <c r="B15" s="136" t="s">
        <v>394</v>
      </c>
      <c r="C15" s="137">
        <v>0.17</v>
      </c>
      <c r="D15" s="137">
        <v>36.200000000000003</v>
      </c>
    </row>
    <row r="16" spans="2:4" ht="16" thickBot="1" x14ac:dyDescent="0.4">
      <c r="B16" s="136" t="s">
        <v>395</v>
      </c>
      <c r="C16" s="137">
        <v>0.4</v>
      </c>
      <c r="D16" s="137">
        <v>28.4</v>
      </c>
    </row>
    <row r="17" spans="2:4" ht="16" thickBot="1" x14ac:dyDescent="0.4">
      <c r="B17" s="136" t="s">
        <v>396</v>
      </c>
      <c r="C17" s="137">
        <v>0.41</v>
      </c>
      <c r="D17" s="137">
        <v>23.7</v>
      </c>
    </row>
    <row r="18" spans="2:4" ht="16" thickBot="1" x14ac:dyDescent="0.4">
      <c r="B18" s="136" t="s">
        <v>397</v>
      </c>
      <c r="C18" s="137">
        <v>0.08</v>
      </c>
      <c r="D18" s="137">
        <v>35.700000000000003</v>
      </c>
    </row>
    <row r="19" spans="2:4" ht="16" thickBot="1" x14ac:dyDescent="0.4">
      <c r="B19" s="136" t="s">
        <v>398</v>
      </c>
      <c r="C19" s="137">
        <v>0.75</v>
      </c>
      <c r="D19" s="137">
        <v>19.899999999999999</v>
      </c>
    </row>
    <row r="20" spans="2:4" ht="16" thickBot="1" x14ac:dyDescent="0.4">
      <c r="B20" s="136" t="s">
        <v>399</v>
      </c>
      <c r="C20" s="137">
        <v>0.48</v>
      </c>
      <c r="D20" s="137">
        <v>19</v>
      </c>
    </row>
    <row r="21" spans="2:4" ht="16" thickBot="1" x14ac:dyDescent="0.4">
      <c r="B21" s="136" t="s">
        <v>400</v>
      </c>
      <c r="C21" s="137">
        <v>0.38</v>
      </c>
      <c r="D21" s="137">
        <v>21.2</v>
      </c>
    </row>
    <row r="22" spans="2:4" ht="16" thickBot="1" x14ac:dyDescent="0.4">
      <c r="B22" s="136" t="s">
        <v>401</v>
      </c>
      <c r="C22" s="137">
        <v>0.41</v>
      </c>
      <c r="D22" s="137">
        <v>29.9</v>
      </c>
    </row>
    <row r="23" spans="2:4" ht="16" thickBot="1" x14ac:dyDescent="0.4">
      <c r="B23" s="136" t="s">
        <v>402</v>
      </c>
      <c r="C23" s="137">
        <v>0.21</v>
      </c>
      <c r="D23" s="137">
        <v>32.9</v>
      </c>
    </row>
    <row r="24" spans="2:4" ht="16" thickBot="1" x14ac:dyDescent="0.4">
      <c r="B24" s="136" t="s">
        <v>403</v>
      </c>
      <c r="C24" s="137">
        <v>0.9</v>
      </c>
      <c r="D24" s="137">
        <v>25.9</v>
      </c>
    </row>
    <row r="25" spans="2:4" ht="15.5" x14ac:dyDescent="0.35">
      <c r="B25" s="8" t="s">
        <v>404</v>
      </c>
    </row>
  </sheetData>
  <hyperlinks>
    <hyperlink ref="B1" location="Indholdsfortegnelse!A1" display="Indholdsfortegnelse!A1" xr:uid="{87FE7985-9683-4A3D-A8E4-88E57431C643}"/>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547E-39A9-4383-A9FB-778F72DF96A8}">
  <dimension ref="B1:F10"/>
  <sheetViews>
    <sheetView workbookViewId="0">
      <selection activeCell="C1" sqref="C1"/>
    </sheetView>
  </sheetViews>
  <sheetFormatPr defaultRowHeight="14.5" x14ac:dyDescent="0.35"/>
  <cols>
    <col min="3" max="3" width="21.36328125" customWidth="1"/>
  </cols>
  <sheetData>
    <row r="1" spans="2:6" x14ac:dyDescent="0.35">
      <c r="C1" s="59" t="s">
        <v>500</v>
      </c>
    </row>
    <row r="3" spans="2:6" ht="15.5" x14ac:dyDescent="0.35">
      <c r="C3" s="8" t="s">
        <v>405</v>
      </c>
    </row>
    <row r="4" spans="2:6" ht="15.5" x14ac:dyDescent="0.35">
      <c r="C4" s="43"/>
      <c r="D4" s="139">
        <v>1994</v>
      </c>
      <c r="E4" s="139">
        <v>2004</v>
      </c>
      <c r="F4" s="139">
        <v>2018</v>
      </c>
    </row>
    <row r="5" spans="2:6" ht="15.5" x14ac:dyDescent="0.35">
      <c r="B5" s="8"/>
      <c r="C5" s="49" t="s">
        <v>406</v>
      </c>
      <c r="D5" s="49">
        <v>45.7</v>
      </c>
      <c r="E5" s="49">
        <v>44.3</v>
      </c>
      <c r="F5" s="49">
        <v>45.9</v>
      </c>
    </row>
    <row r="6" spans="2:6" ht="15.5" x14ac:dyDescent="0.35">
      <c r="B6" s="8"/>
      <c r="C6" s="49" t="s">
        <v>407</v>
      </c>
      <c r="D6" s="49">
        <v>-18.5</v>
      </c>
      <c r="E6" s="49">
        <v>-15.5</v>
      </c>
      <c r="F6" s="49">
        <v>-13.8</v>
      </c>
    </row>
    <row r="7" spans="2:6" ht="15.5" x14ac:dyDescent="0.35">
      <c r="B7" s="8"/>
      <c r="C7" s="49" t="s">
        <v>408</v>
      </c>
      <c r="D7" s="49">
        <v>-4.5999999999999996</v>
      </c>
      <c r="E7" s="49">
        <v>-4.4000000000000004</v>
      </c>
      <c r="F7" s="49">
        <v>-3.4</v>
      </c>
    </row>
    <row r="8" spans="2:6" ht="15.5" x14ac:dyDescent="0.35">
      <c r="B8" s="8"/>
      <c r="C8" s="49" t="s">
        <v>409</v>
      </c>
      <c r="D8" s="49">
        <v>22.6</v>
      </c>
      <c r="E8" s="49">
        <v>24.4</v>
      </c>
      <c r="F8" s="49">
        <v>28.7</v>
      </c>
    </row>
    <row r="9" spans="2:6" ht="15.5" x14ac:dyDescent="0.35">
      <c r="C9" s="8" t="s">
        <v>410</v>
      </c>
    </row>
    <row r="10" spans="2:6" ht="15.5" x14ac:dyDescent="0.35">
      <c r="C10" s="8" t="s">
        <v>411</v>
      </c>
    </row>
  </sheetData>
  <hyperlinks>
    <hyperlink ref="C1" location="Indholdsfortegnelse!A1" display="Indholdsfortegnelse!A1" xr:uid="{9123061C-7EEE-4F36-A717-8A41216101A5}"/>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57D6F-088E-4B57-8BC4-578FE09227A8}">
  <dimension ref="B1:G36"/>
  <sheetViews>
    <sheetView workbookViewId="0">
      <selection activeCell="B1" sqref="B1"/>
    </sheetView>
  </sheetViews>
  <sheetFormatPr defaultRowHeight="14.5" x14ac:dyDescent="0.35"/>
  <cols>
    <col min="2" max="2" width="27.08984375" customWidth="1"/>
  </cols>
  <sheetData>
    <row r="1" spans="2:7" x14ac:dyDescent="0.35">
      <c r="B1" s="59" t="s">
        <v>500</v>
      </c>
    </row>
    <row r="3" spans="2:7" ht="16" thickBot="1" x14ac:dyDescent="0.4">
      <c r="B3" s="8" t="s">
        <v>412</v>
      </c>
    </row>
    <row r="4" spans="2:7" ht="15" thickBot="1" x14ac:dyDescent="0.4">
      <c r="B4" s="53"/>
      <c r="C4" s="57">
        <v>2008</v>
      </c>
      <c r="D4" s="57">
        <v>2012</v>
      </c>
      <c r="E4" s="57">
        <v>2016</v>
      </c>
      <c r="F4" s="57">
        <v>2020</v>
      </c>
      <c r="G4" s="57">
        <v>2022</v>
      </c>
    </row>
    <row r="5" spans="2:7" ht="15" thickBot="1" x14ac:dyDescent="0.4">
      <c r="B5" s="58" t="s">
        <v>413</v>
      </c>
      <c r="C5" s="140">
        <v>24771</v>
      </c>
      <c r="D5" s="140">
        <v>22317</v>
      </c>
      <c r="E5" s="140">
        <v>24123</v>
      </c>
      <c r="F5" s="140">
        <v>25524</v>
      </c>
      <c r="G5" s="140">
        <v>28401</v>
      </c>
    </row>
    <row r="6" spans="2:7" ht="15" thickBot="1" x14ac:dyDescent="0.4">
      <c r="B6" s="51" t="s">
        <v>414</v>
      </c>
      <c r="C6" s="52">
        <v>586</v>
      </c>
      <c r="D6" s="56">
        <v>1686</v>
      </c>
      <c r="E6" s="56">
        <v>3537</v>
      </c>
      <c r="F6" s="56">
        <v>5191</v>
      </c>
      <c r="G6" s="56">
        <v>6896</v>
      </c>
    </row>
    <row r="7" spans="2:7" ht="15" thickBot="1" x14ac:dyDescent="0.4">
      <c r="B7" s="51" t="s">
        <v>390</v>
      </c>
      <c r="C7" s="52">
        <v>337</v>
      </c>
      <c r="D7" s="52">
        <v>435</v>
      </c>
      <c r="E7" s="52">
        <v>560</v>
      </c>
      <c r="F7" s="52">
        <v>598</v>
      </c>
      <c r="G7" s="52">
        <v>748</v>
      </c>
    </row>
    <row r="8" spans="2:7" ht="15" thickBot="1" x14ac:dyDescent="0.4">
      <c r="B8" s="51" t="s">
        <v>415</v>
      </c>
      <c r="C8" s="52">
        <v>198</v>
      </c>
      <c r="D8" s="52">
        <v>199</v>
      </c>
      <c r="E8" s="52">
        <v>908</v>
      </c>
      <c r="F8" s="56">
        <v>1190</v>
      </c>
      <c r="G8" s="56">
        <v>1821</v>
      </c>
    </row>
    <row r="9" spans="2:7" ht="15" thickBot="1" x14ac:dyDescent="0.4">
      <c r="B9" s="51" t="s">
        <v>416</v>
      </c>
      <c r="C9" s="52">
        <v>928</v>
      </c>
      <c r="D9" s="56">
        <v>1917</v>
      </c>
      <c r="E9" s="56">
        <v>2545</v>
      </c>
      <c r="F9" s="56">
        <v>3128</v>
      </c>
      <c r="G9" s="56">
        <v>3797</v>
      </c>
    </row>
    <row r="10" spans="2:7" ht="15" thickBot="1" x14ac:dyDescent="0.4">
      <c r="B10" s="51" t="s">
        <v>417</v>
      </c>
      <c r="C10" s="56">
        <v>2438</v>
      </c>
      <c r="D10" s="56">
        <v>5128</v>
      </c>
      <c r="E10" s="56">
        <v>7063</v>
      </c>
      <c r="F10" s="56">
        <v>8998</v>
      </c>
      <c r="G10" s="56">
        <v>10106</v>
      </c>
    </row>
    <row r="11" spans="2:7" ht="15" thickBot="1" x14ac:dyDescent="0.4">
      <c r="B11" s="51" t="s">
        <v>418</v>
      </c>
      <c r="C11" s="56">
        <v>14164</v>
      </c>
      <c r="D11" s="56">
        <v>16324</v>
      </c>
      <c r="E11" s="56">
        <v>24506</v>
      </c>
      <c r="F11" s="56">
        <v>28108</v>
      </c>
      <c r="G11" s="56">
        <v>35323</v>
      </c>
    </row>
    <row r="12" spans="2:7" ht="15" thickBot="1" x14ac:dyDescent="0.4">
      <c r="B12" s="51" t="s">
        <v>419</v>
      </c>
      <c r="C12" s="56">
        <v>2239</v>
      </c>
      <c r="D12" s="56">
        <v>5951</v>
      </c>
      <c r="E12" s="56">
        <v>13084</v>
      </c>
      <c r="F12" s="56">
        <v>17786</v>
      </c>
      <c r="G12" s="56">
        <v>24291</v>
      </c>
    </row>
    <row r="13" spans="2:7" ht="15" thickBot="1" x14ac:dyDescent="0.4">
      <c r="B13" s="51" t="s">
        <v>402</v>
      </c>
      <c r="C13" s="52">
        <v>548</v>
      </c>
      <c r="D13" s="52">
        <v>648</v>
      </c>
      <c r="E13" s="56">
        <v>1192</v>
      </c>
      <c r="F13" s="56">
        <v>1376</v>
      </c>
      <c r="G13" s="56">
        <v>1907</v>
      </c>
    </row>
    <row r="14" spans="2:7" ht="15" thickBot="1" x14ac:dyDescent="0.4">
      <c r="B14" s="51" t="s">
        <v>420</v>
      </c>
      <c r="C14" s="52">
        <v>65</v>
      </c>
      <c r="D14" s="52">
        <v>100</v>
      </c>
      <c r="E14" s="52">
        <v>173</v>
      </c>
      <c r="F14" s="52">
        <v>243</v>
      </c>
      <c r="G14" s="52">
        <v>275</v>
      </c>
    </row>
    <row r="15" spans="2:7" ht="15" thickBot="1" x14ac:dyDescent="0.4">
      <c r="B15" s="51" t="s">
        <v>387</v>
      </c>
      <c r="C15" s="52">
        <v>338</v>
      </c>
      <c r="D15" s="52">
        <v>405</v>
      </c>
      <c r="E15" s="52">
        <v>712</v>
      </c>
      <c r="F15" s="52">
        <v>851</v>
      </c>
      <c r="G15" s="56">
        <v>1018</v>
      </c>
    </row>
    <row r="16" spans="2:7" ht="15" thickBot="1" x14ac:dyDescent="0.4">
      <c r="B16" s="51" t="s">
        <v>421</v>
      </c>
      <c r="C16" s="52">
        <v>647</v>
      </c>
      <c r="D16" s="56">
        <v>1200</v>
      </c>
      <c r="E16" s="56">
        <v>2078</v>
      </c>
      <c r="F16" s="56">
        <v>2612</v>
      </c>
      <c r="G16" s="56">
        <v>3232</v>
      </c>
    </row>
    <row r="17" spans="2:7" ht="15" thickBot="1" x14ac:dyDescent="0.4">
      <c r="B17" s="58" t="s">
        <v>422</v>
      </c>
      <c r="C17" s="140">
        <v>22488</v>
      </c>
      <c r="D17" s="140">
        <v>33993</v>
      </c>
      <c r="E17" s="140">
        <v>56358</v>
      </c>
      <c r="F17" s="140">
        <v>70081</v>
      </c>
      <c r="G17" s="140">
        <v>89414</v>
      </c>
    </row>
    <row r="18" spans="2:7" ht="15" thickBot="1" x14ac:dyDescent="0.4">
      <c r="B18" s="51" t="s">
        <v>385</v>
      </c>
      <c r="C18" s="52">
        <v>339</v>
      </c>
      <c r="D18" s="52">
        <v>387</v>
      </c>
      <c r="E18" s="52">
        <v>543</v>
      </c>
      <c r="F18" s="52">
        <v>696</v>
      </c>
      <c r="G18" s="52">
        <v>909</v>
      </c>
    </row>
    <row r="19" spans="2:7" ht="15" thickBot="1" x14ac:dyDescent="0.4">
      <c r="B19" s="51" t="s">
        <v>395</v>
      </c>
      <c r="C19" s="52">
        <v>718</v>
      </c>
      <c r="D19" s="52">
        <v>756</v>
      </c>
      <c r="E19" s="56">
        <v>1026</v>
      </c>
      <c r="F19" s="56">
        <v>1295</v>
      </c>
      <c r="G19" s="56">
        <v>1779</v>
      </c>
    </row>
    <row r="20" spans="2:7" ht="15" thickBot="1" x14ac:dyDescent="0.4">
      <c r="B20" s="51" t="s">
        <v>423</v>
      </c>
      <c r="C20" s="52">
        <v>12</v>
      </c>
      <c r="D20" s="52">
        <v>11</v>
      </c>
      <c r="E20" s="52">
        <v>13</v>
      </c>
      <c r="F20" s="52">
        <v>24</v>
      </c>
      <c r="G20" s="52">
        <v>44</v>
      </c>
    </row>
    <row r="21" spans="2:7" ht="15" thickBot="1" x14ac:dyDescent="0.4">
      <c r="B21" s="51" t="s">
        <v>424</v>
      </c>
      <c r="C21" s="56">
        <v>2360</v>
      </c>
      <c r="D21" s="56">
        <v>2646</v>
      </c>
      <c r="E21" s="56">
        <v>3317</v>
      </c>
      <c r="F21" s="56">
        <v>4030</v>
      </c>
      <c r="G21" s="56">
        <v>4761</v>
      </c>
    </row>
    <row r="22" spans="2:7" ht="15" thickBot="1" x14ac:dyDescent="0.4">
      <c r="B22" s="51" t="s">
        <v>425</v>
      </c>
      <c r="C22" s="52">
        <v>643</v>
      </c>
      <c r="D22" s="52">
        <v>661</v>
      </c>
      <c r="E22" s="52">
        <v>705</v>
      </c>
      <c r="F22" s="52">
        <v>664</v>
      </c>
      <c r="G22" s="52">
        <v>746</v>
      </c>
    </row>
    <row r="23" spans="2:7" ht="15" thickBot="1" x14ac:dyDescent="0.4">
      <c r="B23" s="51" t="s">
        <v>388</v>
      </c>
      <c r="C23" s="56">
        <v>18953</v>
      </c>
      <c r="D23" s="56">
        <v>15437</v>
      </c>
      <c r="E23" s="56">
        <v>16049</v>
      </c>
      <c r="F23" s="56">
        <v>16177</v>
      </c>
      <c r="G23" s="56">
        <v>17865</v>
      </c>
    </row>
    <row r="24" spans="2:7" ht="15" thickBot="1" x14ac:dyDescent="0.4">
      <c r="B24" s="51" t="s">
        <v>384</v>
      </c>
      <c r="C24" s="52">
        <v>435</v>
      </c>
      <c r="D24" s="52">
        <v>472</v>
      </c>
      <c r="E24" s="52">
        <v>582</v>
      </c>
      <c r="F24" s="52">
        <v>676</v>
      </c>
      <c r="G24" s="52">
        <v>834</v>
      </c>
    </row>
    <row r="25" spans="2:7" ht="15" thickBot="1" x14ac:dyDescent="0.4">
      <c r="B25" s="58" t="s">
        <v>426</v>
      </c>
      <c r="C25" s="140">
        <v>23460</v>
      </c>
      <c r="D25" s="140">
        <v>20370</v>
      </c>
      <c r="E25" s="140">
        <v>22235</v>
      </c>
      <c r="F25" s="140">
        <v>23562</v>
      </c>
      <c r="G25" s="140">
        <v>26938</v>
      </c>
    </row>
    <row r="26" spans="2:7" ht="15" thickBot="1" x14ac:dyDescent="0.4">
      <c r="B26" s="51" t="s">
        <v>427</v>
      </c>
      <c r="C26" s="52">
        <v>13</v>
      </c>
      <c r="D26" s="52">
        <v>19</v>
      </c>
      <c r="E26" s="52">
        <v>36</v>
      </c>
      <c r="F26" s="52">
        <v>64</v>
      </c>
      <c r="G26" s="52">
        <v>106</v>
      </c>
    </row>
    <row r="27" spans="2:7" ht="15" thickBot="1" x14ac:dyDescent="0.4">
      <c r="B27" s="51" t="s">
        <v>392</v>
      </c>
      <c r="C27" s="56">
        <v>1979</v>
      </c>
      <c r="D27" s="56">
        <v>2113</v>
      </c>
      <c r="E27" s="56">
        <v>2729</v>
      </c>
      <c r="F27" s="56">
        <v>3360</v>
      </c>
      <c r="G27" s="56">
        <v>4153</v>
      </c>
    </row>
    <row r="28" spans="2:7" ht="15" thickBot="1" x14ac:dyDescent="0.4">
      <c r="B28" s="51" t="s">
        <v>394</v>
      </c>
      <c r="C28" s="52">
        <v>361</v>
      </c>
      <c r="D28" s="52">
        <v>517</v>
      </c>
      <c r="E28" s="56">
        <v>1088</v>
      </c>
      <c r="F28" s="56">
        <v>1757</v>
      </c>
      <c r="G28" s="56">
        <v>2431</v>
      </c>
    </row>
    <row r="29" spans="2:7" ht="15" thickBot="1" x14ac:dyDescent="0.4">
      <c r="B29" s="51" t="s">
        <v>428</v>
      </c>
      <c r="C29" s="52">
        <v>26</v>
      </c>
      <c r="D29" s="52">
        <v>27</v>
      </c>
      <c r="E29" s="52">
        <v>38</v>
      </c>
      <c r="F29" s="52">
        <v>45</v>
      </c>
      <c r="G29" s="52">
        <v>62</v>
      </c>
    </row>
    <row r="30" spans="2:7" ht="15" thickBot="1" x14ac:dyDescent="0.4">
      <c r="B30" s="51" t="s">
        <v>396</v>
      </c>
      <c r="C30" s="56">
        <v>1681</v>
      </c>
      <c r="D30" s="56">
        <v>2441</v>
      </c>
      <c r="E30" s="56">
        <v>4387</v>
      </c>
      <c r="F30" s="56">
        <v>5459</v>
      </c>
      <c r="G30" s="56">
        <v>8226</v>
      </c>
    </row>
    <row r="31" spans="2:7" ht="15" thickBot="1" x14ac:dyDescent="0.4">
      <c r="B31" s="51" t="s">
        <v>401</v>
      </c>
      <c r="C31" s="52">
        <v>437</v>
      </c>
      <c r="D31" s="52">
        <v>645</v>
      </c>
      <c r="E31" s="56">
        <v>1730</v>
      </c>
      <c r="F31" s="56">
        <v>2049</v>
      </c>
      <c r="G31" s="56">
        <v>3453</v>
      </c>
    </row>
    <row r="32" spans="2:7" ht="15" thickBot="1" x14ac:dyDescent="0.4">
      <c r="B32" s="51" t="s">
        <v>429</v>
      </c>
      <c r="C32" s="52">
        <v>984</v>
      </c>
      <c r="D32" s="56">
        <v>1342</v>
      </c>
      <c r="E32" s="56">
        <v>2450</v>
      </c>
      <c r="F32" s="56">
        <v>3510</v>
      </c>
      <c r="G32" s="56">
        <v>5176</v>
      </c>
    </row>
    <row r="33" spans="2:7" ht="15" thickBot="1" x14ac:dyDescent="0.4">
      <c r="B33" s="58" t="s">
        <v>430</v>
      </c>
      <c r="C33" s="140">
        <v>5481</v>
      </c>
      <c r="D33" s="140">
        <v>7104</v>
      </c>
      <c r="E33" s="140">
        <v>12458</v>
      </c>
      <c r="F33" s="140">
        <v>16244</v>
      </c>
      <c r="G33" s="140">
        <v>23607</v>
      </c>
    </row>
    <row r="34" spans="2:7" ht="15" thickBot="1" x14ac:dyDescent="0.4">
      <c r="B34" s="58" t="s">
        <v>431</v>
      </c>
      <c r="C34" s="140">
        <v>51433</v>
      </c>
      <c r="D34" s="140">
        <v>61465</v>
      </c>
      <c r="E34" s="140">
        <v>91051</v>
      </c>
      <c r="F34" s="140">
        <v>109890</v>
      </c>
      <c r="G34" s="140">
        <v>120861</v>
      </c>
    </row>
    <row r="35" spans="2:7" ht="15" thickBot="1" x14ac:dyDescent="0.4">
      <c r="B35" s="58" t="s">
        <v>432</v>
      </c>
      <c r="C35" s="140">
        <v>76204</v>
      </c>
      <c r="D35" s="140">
        <v>83782</v>
      </c>
      <c r="E35" s="140">
        <v>115174</v>
      </c>
      <c r="F35" s="140">
        <v>135414</v>
      </c>
      <c r="G35" s="140">
        <v>149262</v>
      </c>
    </row>
    <row r="36" spans="2:7" ht="15.5" x14ac:dyDescent="0.35">
      <c r="B36" s="8" t="s">
        <v>433</v>
      </c>
    </row>
  </sheetData>
  <hyperlinks>
    <hyperlink ref="B1" location="Indholdsfortegnelse!A1" display="Indholdsfortegnelse!A1" xr:uid="{3EFFDAB5-38D4-46BC-803E-27DED0A24E86}"/>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22C9-1F33-404C-9A67-E7180A76E988}">
  <dimension ref="B2:F7"/>
  <sheetViews>
    <sheetView workbookViewId="0">
      <selection activeCell="B2" sqref="B2"/>
    </sheetView>
  </sheetViews>
  <sheetFormatPr defaultRowHeight="14.5" x14ac:dyDescent="0.35"/>
  <cols>
    <col min="2" max="2" width="22.6328125" customWidth="1"/>
  </cols>
  <sheetData>
    <row r="2" spans="2:6" x14ac:dyDescent="0.35">
      <c r="B2" s="59" t="s">
        <v>500</v>
      </c>
    </row>
    <row r="4" spans="2:6" ht="16" thickBot="1" x14ac:dyDescent="0.4">
      <c r="B4" s="8" t="s">
        <v>434</v>
      </c>
    </row>
    <row r="5" spans="2:6" ht="16" thickBot="1" x14ac:dyDescent="0.4">
      <c r="B5" s="117"/>
      <c r="C5" s="141">
        <v>2012</v>
      </c>
      <c r="D5" s="141">
        <v>2016</v>
      </c>
      <c r="E5" s="141">
        <v>2020</v>
      </c>
      <c r="F5" s="141">
        <v>2021</v>
      </c>
    </row>
    <row r="6" spans="2:6" ht="16" thickBot="1" x14ac:dyDescent="0.4">
      <c r="B6" s="35" t="s">
        <v>435</v>
      </c>
      <c r="C6" s="14">
        <v>4652</v>
      </c>
      <c r="D6" s="14">
        <v>5012</v>
      </c>
      <c r="E6" s="14">
        <v>4283</v>
      </c>
      <c r="F6" s="14">
        <v>4615</v>
      </c>
    </row>
    <row r="7" spans="2:6" ht="15.5" x14ac:dyDescent="0.35">
      <c r="B7" s="8" t="s">
        <v>436</v>
      </c>
    </row>
  </sheetData>
  <hyperlinks>
    <hyperlink ref="B2" location="Indholdsfortegnelse!A1" display="Indholdsfortegnelse!A1" xr:uid="{D0E016C0-5537-42C9-9A94-30F979FBD4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1B7F3-0B4B-42B8-8C0C-6C8B468746A4}">
  <dimension ref="B1:G14"/>
  <sheetViews>
    <sheetView workbookViewId="0">
      <selection activeCell="B1" sqref="B1"/>
    </sheetView>
  </sheetViews>
  <sheetFormatPr defaultRowHeight="14.5" x14ac:dyDescent="0.35"/>
  <cols>
    <col min="2" max="2" width="40.36328125" customWidth="1"/>
  </cols>
  <sheetData>
    <row r="1" spans="2:7" x14ac:dyDescent="0.35">
      <c r="B1" s="59" t="s">
        <v>500</v>
      </c>
    </row>
    <row r="3" spans="2:7" ht="16" thickBot="1" x14ac:dyDescent="0.4">
      <c r="B3" s="8" t="s">
        <v>437</v>
      </c>
    </row>
    <row r="4" spans="2:7" ht="15" thickBot="1" x14ac:dyDescent="0.4">
      <c r="B4" s="53"/>
      <c r="C4" s="107">
        <v>2008</v>
      </c>
      <c r="D4" s="107">
        <v>2012</v>
      </c>
      <c r="E4" s="107">
        <v>2016</v>
      </c>
      <c r="F4" s="107">
        <v>2020</v>
      </c>
      <c r="G4" s="107">
        <v>2022</v>
      </c>
    </row>
    <row r="5" spans="2:7" ht="15" thickBot="1" x14ac:dyDescent="0.4">
      <c r="B5" s="51" t="s">
        <v>326</v>
      </c>
      <c r="C5" s="56">
        <v>3492</v>
      </c>
      <c r="D5" s="56">
        <v>6074</v>
      </c>
      <c r="E5" s="56">
        <v>7862</v>
      </c>
      <c r="F5" s="56">
        <v>7321</v>
      </c>
      <c r="G5" s="142">
        <v>12939</v>
      </c>
    </row>
    <row r="6" spans="2:7" ht="15" thickBot="1" x14ac:dyDescent="0.4">
      <c r="B6" s="51" t="s">
        <v>438</v>
      </c>
      <c r="C6" s="56">
        <v>11503</v>
      </c>
      <c r="D6" s="56">
        <v>10989</v>
      </c>
      <c r="E6" s="56">
        <v>15660</v>
      </c>
      <c r="F6" s="56">
        <v>18568</v>
      </c>
      <c r="G6" s="142">
        <v>40486</v>
      </c>
    </row>
    <row r="7" spans="2:7" ht="15" thickBot="1" x14ac:dyDescent="0.4">
      <c r="B7" s="51" t="s">
        <v>328</v>
      </c>
      <c r="C7" s="56">
        <v>5588</v>
      </c>
      <c r="D7" s="56">
        <v>6395</v>
      </c>
      <c r="E7" s="56">
        <v>10624</v>
      </c>
      <c r="F7" s="56">
        <v>14187</v>
      </c>
      <c r="G7" s="142">
        <v>24784</v>
      </c>
    </row>
    <row r="8" spans="2:7" ht="15" thickBot="1" x14ac:dyDescent="0.4">
      <c r="B8" s="51" t="s">
        <v>439</v>
      </c>
      <c r="C8" s="56">
        <v>4708</v>
      </c>
      <c r="D8" s="56">
        <v>5586</v>
      </c>
      <c r="E8" s="56">
        <v>8195</v>
      </c>
      <c r="F8" s="56">
        <v>11393</v>
      </c>
      <c r="G8" s="142">
        <v>32031</v>
      </c>
    </row>
    <row r="9" spans="2:7" ht="15" thickBot="1" x14ac:dyDescent="0.4">
      <c r="B9" s="51" t="s">
        <v>440</v>
      </c>
      <c r="C9" s="56">
        <v>3464</v>
      </c>
      <c r="D9" s="56">
        <v>3918</v>
      </c>
      <c r="E9" s="56">
        <v>5630</v>
      </c>
      <c r="F9" s="56">
        <v>6952</v>
      </c>
      <c r="G9" s="142">
        <v>20227</v>
      </c>
    </row>
    <row r="10" spans="2:7" ht="15" thickBot="1" x14ac:dyDescent="0.4">
      <c r="B10" s="51" t="s">
        <v>441</v>
      </c>
      <c r="C10" s="56">
        <v>2181</v>
      </c>
      <c r="D10" s="56">
        <v>3484</v>
      </c>
      <c r="E10" s="56">
        <v>5891</v>
      </c>
      <c r="F10" s="56">
        <v>6650</v>
      </c>
      <c r="G10" s="142">
        <v>22396</v>
      </c>
    </row>
    <row r="11" spans="2:7" ht="15" thickBot="1" x14ac:dyDescent="0.4">
      <c r="B11" s="51" t="s">
        <v>442</v>
      </c>
      <c r="C11" s="56">
        <v>6287</v>
      </c>
      <c r="D11" s="56">
        <v>7240</v>
      </c>
      <c r="E11" s="56">
        <v>12603</v>
      </c>
      <c r="F11" s="56">
        <v>14053</v>
      </c>
      <c r="G11" s="142">
        <v>35013</v>
      </c>
    </row>
    <row r="12" spans="2:7" ht="15" thickBot="1" x14ac:dyDescent="0.4">
      <c r="B12" s="51" t="s">
        <v>443</v>
      </c>
      <c r="C12" s="56">
        <v>51433</v>
      </c>
      <c r="D12" s="56">
        <v>61465</v>
      </c>
      <c r="E12" s="56">
        <v>91051</v>
      </c>
      <c r="F12" s="56">
        <v>109890</v>
      </c>
      <c r="G12" s="56">
        <v>120861</v>
      </c>
    </row>
    <row r="13" spans="2:7" ht="15.5" x14ac:dyDescent="0.35">
      <c r="B13" s="8" t="s">
        <v>444</v>
      </c>
    </row>
    <row r="14" spans="2:7" ht="15.5" x14ac:dyDescent="0.35">
      <c r="B14" s="8" t="s">
        <v>445</v>
      </c>
    </row>
  </sheetData>
  <hyperlinks>
    <hyperlink ref="B1" location="Indholdsfortegnelse!A1" display="Indholdsfortegnelse!A1" xr:uid="{37347DF9-4128-443B-9B2D-3F611156104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FC4B-B0F6-4E87-9561-8962860CEDA7}">
  <dimension ref="A1:I12"/>
  <sheetViews>
    <sheetView workbookViewId="0"/>
  </sheetViews>
  <sheetFormatPr defaultRowHeight="14.5" x14ac:dyDescent="0.35"/>
  <cols>
    <col min="4" max="4" width="11.08984375" customWidth="1"/>
    <col min="6" max="6" width="14.1796875" customWidth="1"/>
    <col min="7" max="7" width="15.7265625" customWidth="1"/>
  </cols>
  <sheetData>
    <row r="1" spans="1:9" ht="15.5" x14ac:dyDescent="0.35">
      <c r="A1" s="59" t="s">
        <v>500</v>
      </c>
      <c r="C1" s="8" t="s">
        <v>44</v>
      </c>
    </row>
    <row r="2" spans="1:9" ht="16" thickBot="1" x14ac:dyDescent="0.4">
      <c r="C2" s="16" t="s">
        <v>45</v>
      </c>
    </row>
    <row r="3" spans="1:9" ht="78" customHeight="1" thickBot="1" x14ac:dyDescent="0.4">
      <c r="C3" s="12"/>
      <c r="D3" s="3" t="s">
        <v>34</v>
      </c>
      <c r="E3" s="3" t="s">
        <v>35</v>
      </c>
      <c r="F3" s="3" t="s">
        <v>36</v>
      </c>
      <c r="G3" s="3" t="s">
        <v>37</v>
      </c>
      <c r="H3" s="3"/>
      <c r="I3" s="3" t="s">
        <v>38</v>
      </c>
    </row>
    <row r="4" spans="1:9" ht="15.5" thickBot="1" x14ac:dyDescent="0.4">
      <c r="C4" s="62">
        <v>2018</v>
      </c>
      <c r="D4" s="63"/>
      <c r="E4" s="63"/>
      <c r="F4" s="63"/>
      <c r="G4" s="63"/>
      <c r="H4" s="63"/>
      <c r="I4" s="64"/>
    </row>
    <row r="5" spans="1:9" ht="31.5" thickBot="1" x14ac:dyDescent="0.4">
      <c r="C5" s="4" t="s">
        <v>39</v>
      </c>
      <c r="D5" s="13">
        <v>54.6</v>
      </c>
      <c r="E5" s="13">
        <v>14.9</v>
      </c>
      <c r="F5" s="13">
        <v>15.6</v>
      </c>
      <c r="G5" s="13">
        <v>14.9</v>
      </c>
      <c r="H5" s="13">
        <v>100</v>
      </c>
      <c r="I5" s="13">
        <v>130</v>
      </c>
    </row>
    <row r="6" spans="1:9" ht="16" thickBot="1" x14ac:dyDescent="0.4">
      <c r="C6" s="4" t="s">
        <v>40</v>
      </c>
      <c r="D6" s="13">
        <v>44.5</v>
      </c>
      <c r="E6" s="13">
        <v>27.1</v>
      </c>
      <c r="F6" s="13">
        <v>17.8</v>
      </c>
      <c r="G6" s="13">
        <v>10.6</v>
      </c>
      <c r="H6" s="13">
        <v>100</v>
      </c>
      <c r="I6" s="13">
        <v>222</v>
      </c>
    </row>
    <row r="7" spans="1:9" ht="31.5" thickBot="1" x14ac:dyDescent="0.4">
      <c r="C7" s="4" t="s">
        <v>41</v>
      </c>
      <c r="D7" s="13">
        <v>22.6</v>
      </c>
      <c r="E7" s="13">
        <v>27.6</v>
      </c>
      <c r="F7" s="13">
        <v>26.8</v>
      </c>
      <c r="G7" s="13">
        <v>23</v>
      </c>
      <c r="H7" s="13">
        <v>100</v>
      </c>
      <c r="I7" s="13">
        <v>125</v>
      </c>
    </row>
    <row r="8" spans="1:9" ht="31.5" thickBot="1" x14ac:dyDescent="0.4">
      <c r="C8" s="4" t="s">
        <v>42</v>
      </c>
      <c r="D8" s="13">
        <v>18</v>
      </c>
      <c r="E8" s="13">
        <v>9.3000000000000007</v>
      </c>
      <c r="F8" s="13">
        <v>22.6</v>
      </c>
      <c r="G8" s="13">
        <v>50.1</v>
      </c>
      <c r="H8" s="13">
        <v>100</v>
      </c>
      <c r="I8" s="13">
        <v>100</v>
      </c>
    </row>
    <row r="9" spans="1:9" ht="16" thickBot="1" x14ac:dyDescent="0.4">
      <c r="C9" s="4" t="s">
        <v>43</v>
      </c>
      <c r="D9" s="13">
        <v>38.200000000000003</v>
      </c>
      <c r="E9" s="13">
        <v>21.5</v>
      </c>
      <c r="F9" s="13">
        <v>19.899999999999999</v>
      </c>
      <c r="G9" s="13">
        <v>20.399999999999999</v>
      </c>
      <c r="H9" s="13">
        <v>100</v>
      </c>
      <c r="I9" s="13">
        <v>577</v>
      </c>
    </row>
    <row r="10" spans="1:9" ht="15.5" thickBot="1" x14ac:dyDescent="0.4">
      <c r="C10" s="62">
        <v>2008</v>
      </c>
      <c r="D10" s="63"/>
      <c r="E10" s="63"/>
      <c r="F10" s="63"/>
      <c r="G10" s="63"/>
      <c r="H10" s="63"/>
      <c r="I10" s="64"/>
    </row>
    <row r="11" spans="1:9" ht="16" thickBot="1" x14ac:dyDescent="0.4">
      <c r="C11" s="4" t="s">
        <v>43</v>
      </c>
      <c r="D11" s="13">
        <v>52.9</v>
      </c>
      <c r="E11" s="13">
        <v>21.2</v>
      </c>
      <c r="F11" s="13">
        <v>10.5</v>
      </c>
      <c r="G11" s="13">
        <v>15.5</v>
      </c>
      <c r="H11" s="13">
        <v>100</v>
      </c>
      <c r="I11" s="14">
        <v>1154</v>
      </c>
    </row>
    <row r="12" spans="1:9" ht="15.5" x14ac:dyDescent="0.35">
      <c r="C12" s="16" t="s">
        <v>46</v>
      </c>
    </row>
  </sheetData>
  <mergeCells count="2">
    <mergeCell ref="C4:I4"/>
    <mergeCell ref="C10:I10"/>
  </mergeCells>
  <hyperlinks>
    <hyperlink ref="A1" location="Indholdsfortegnelse!A1" display="Indholdsfortegnelse!A1" xr:uid="{776C8CCB-A404-4524-B25A-10DDA1BBDC2F}"/>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8914-6F33-4D27-BCC1-21EB9AD75C0E}">
  <dimension ref="C2:G21"/>
  <sheetViews>
    <sheetView workbookViewId="0">
      <selection activeCell="C2" sqref="C2"/>
    </sheetView>
  </sheetViews>
  <sheetFormatPr defaultRowHeight="14.5" x14ac:dyDescent="0.35"/>
  <cols>
    <col min="3" max="3" width="36.26953125" customWidth="1"/>
  </cols>
  <sheetData>
    <row r="2" spans="3:7" x14ac:dyDescent="0.35">
      <c r="C2" s="59" t="s">
        <v>500</v>
      </c>
    </row>
    <row r="5" spans="3:7" ht="16" thickBot="1" x14ac:dyDescent="0.4">
      <c r="C5" s="8" t="s">
        <v>446</v>
      </c>
    </row>
    <row r="6" spans="3:7" ht="16" thickBot="1" x14ac:dyDescent="0.4">
      <c r="C6" s="27"/>
      <c r="D6" s="29">
        <v>2006</v>
      </c>
      <c r="E6" s="29">
        <v>2010</v>
      </c>
      <c r="F6" s="29">
        <v>2014</v>
      </c>
      <c r="G6" s="29">
        <v>2018</v>
      </c>
    </row>
    <row r="7" spans="3:7" ht="16" thickBot="1" x14ac:dyDescent="0.4">
      <c r="C7" s="35" t="s">
        <v>414</v>
      </c>
      <c r="D7" s="13">
        <v>0.8</v>
      </c>
      <c r="E7" s="13">
        <v>1.52</v>
      </c>
      <c r="F7" s="13">
        <v>1.67</v>
      </c>
      <c r="G7" s="13">
        <v>2.4</v>
      </c>
    </row>
    <row r="8" spans="3:7" ht="16" thickBot="1" x14ac:dyDescent="0.4">
      <c r="C8" s="35" t="s">
        <v>389</v>
      </c>
      <c r="D8" s="13">
        <v>20.95</v>
      </c>
      <c r="E8" s="13">
        <v>24.71</v>
      </c>
      <c r="F8" s="13">
        <v>25.52</v>
      </c>
      <c r="G8" s="13">
        <v>27.24</v>
      </c>
    </row>
    <row r="9" spans="3:7" ht="16" thickBot="1" x14ac:dyDescent="0.4">
      <c r="C9" s="35" t="s">
        <v>395</v>
      </c>
      <c r="D9" s="13">
        <v>16.809999999999999</v>
      </c>
      <c r="E9" s="13">
        <v>18.25</v>
      </c>
      <c r="F9" s="13">
        <v>20.16</v>
      </c>
      <c r="G9" s="13">
        <v>17.97</v>
      </c>
    </row>
    <row r="10" spans="3:7" ht="16" thickBot="1" x14ac:dyDescent="0.4">
      <c r="C10" s="35" t="s">
        <v>394</v>
      </c>
      <c r="D10" s="13">
        <v>7.67</v>
      </c>
      <c r="E10" s="13">
        <v>9.06</v>
      </c>
      <c r="F10" s="13">
        <v>8</v>
      </c>
      <c r="G10" s="13">
        <v>7</v>
      </c>
    </row>
    <row r="11" spans="3:7" ht="16" thickBot="1" x14ac:dyDescent="0.4">
      <c r="C11" s="35" t="s">
        <v>392</v>
      </c>
      <c r="D11" s="13">
        <v>13.23</v>
      </c>
      <c r="E11" s="13">
        <v>13.74</v>
      </c>
      <c r="F11" s="13">
        <v>14.94</v>
      </c>
      <c r="G11" s="13">
        <v>15.34</v>
      </c>
    </row>
    <row r="12" spans="3:7" ht="16" thickBot="1" x14ac:dyDescent="0.4">
      <c r="C12" s="35" t="s">
        <v>396</v>
      </c>
      <c r="D12" s="13">
        <v>10.91</v>
      </c>
      <c r="E12" s="13">
        <v>11.87</v>
      </c>
      <c r="F12" s="13">
        <v>12.49</v>
      </c>
      <c r="G12" s="13">
        <v>12.61</v>
      </c>
    </row>
    <row r="13" spans="3:7" ht="16" thickBot="1" x14ac:dyDescent="0.4">
      <c r="C13" s="35" t="s">
        <v>416</v>
      </c>
      <c r="D13" s="13">
        <v>1.95</v>
      </c>
      <c r="E13" s="13">
        <v>2.85</v>
      </c>
      <c r="F13" s="13">
        <v>3.35</v>
      </c>
      <c r="G13" s="13">
        <v>4.92</v>
      </c>
    </row>
    <row r="14" spans="3:7" ht="16" thickBot="1" x14ac:dyDescent="0.4">
      <c r="C14" s="35" t="s">
        <v>417</v>
      </c>
      <c r="D14" s="13">
        <v>2.14</v>
      </c>
      <c r="E14" s="13">
        <v>2.69</v>
      </c>
      <c r="F14" s="13">
        <v>3.11</v>
      </c>
      <c r="G14" s="13">
        <v>4.41</v>
      </c>
    </row>
    <row r="15" spans="3:7" ht="16" thickBot="1" x14ac:dyDescent="0.4">
      <c r="C15" s="35" t="s">
        <v>424</v>
      </c>
      <c r="D15" s="13">
        <v>12.76</v>
      </c>
      <c r="E15" s="13">
        <v>15.43</v>
      </c>
      <c r="F15" s="13">
        <v>15.62</v>
      </c>
      <c r="G15" s="13">
        <v>16.559999999999999</v>
      </c>
    </row>
    <row r="16" spans="3:7" ht="16" thickBot="1" x14ac:dyDescent="0.4">
      <c r="C16" s="35" t="s">
        <v>418</v>
      </c>
      <c r="D16" s="13">
        <v>3.15</v>
      </c>
      <c r="E16" s="13">
        <v>4.0199999999999996</v>
      </c>
      <c r="F16" s="13">
        <v>4.29</v>
      </c>
      <c r="G16" s="13">
        <v>4.9800000000000004</v>
      </c>
    </row>
    <row r="17" spans="3:7" ht="16" thickBot="1" x14ac:dyDescent="0.4">
      <c r="C17" s="35" t="s">
        <v>401</v>
      </c>
      <c r="D17" s="13">
        <v>4.71</v>
      </c>
      <c r="E17" s="13">
        <v>5.0599999999999996</v>
      </c>
      <c r="F17" s="13">
        <v>5.12</v>
      </c>
      <c r="G17" s="13">
        <v>5.37</v>
      </c>
    </row>
    <row r="18" spans="3:7" ht="16" thickBot="1" x14ac:dyDescent="0.4">
      <c r="C18" s="35" t="s">
        <v>447</v>
      </c>
      <c r="D18" s="13">
        <v>14.95</v>
      </c>
      <c r="E18" s="13">
        <v>12.99</v>
      </c>
      <c r="F18" s="13">
        <v>14.81</v>
      </c>
      <c r="G18" s="13">
        <v>15.2</v>
      </c>
    </row>
    <row r="19" spans="3:7" ht="16" thickBot="1" x14ac:dyDescent="0.4">
      <c r="C19" s="35" t="s">
        <v>419</v>
      </c>
      <c r="D19" s="13">
        <v>1.39</v>
      </c>
      <c r="E19" s="13">
        <v>1.94</v>
      </c>
      <c r="F19" s="13">
        <v>2.0299999999999998</v>
      </c>
      <c r="G19" s="13">
        <v>3.74</v>
      </c>
    </row>
    <row r="20" spans="3:7" ht="15.5" x14ac:dyDescent="0.35">
      <c r="C20" s="8" t="s">
        <v>448</v>
      </c>
    </row>
    <row r="21" spans="3:7" ht="15.5" x14ac:dyDescent="0.35">
      <c r="C21" s="8" t="s">
        <v>449</v>
      </c>
    </row>
  </sheetData>
  <hyperlinks>
    <hyperlink ref="C2" location="Indholdsfortegnelse!A1" display="Indholdsfortegnelse!A1" xr:uid="{491439B3-1255-40FA-9657-AC7E66EF0308}"/>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28C4-2C33-48D5-9F50-2E9C99FD8080}">
  <dimension ref="C1:G19"/>
  <sheetViews>
    <sheetView workbookViewId="0">
      <selection activeCell="C1" sqref="C1"/>
    </sheetView>
  </sheetViews>
  <sheetFormatPr defaultRowHeight="14.5" x14ac:dyDescent="0.35"/>
  <cols>
    <col min="4" max="7" width="10.81640625" bestFit="1" customWidth="1"/>
  </cols>
  <sheetData>
    <row r="1" spans="3:7" x14ac:dyDescent="0.35">
      <c r="C1" s="59" t="s">
        <v>500</v>
      </c>
    </row>
    <row r="2" spans="3:7" ht="15" thickBot="1" x14ac:dyDescent="0.4"/>
    <row r="3" spans="3:7" ht="16" thickBot="1" x14ac:dyDescent="0.4">
      <c r="C3" s="8" t="s">
        <v>450</v>
      </c>
      <c r="F3" s="29">
        <v>2018</v>
      </c>
      <c r="G3" s="29">
        <v>2020</v>
      </c>
    </row>
    <row r="4" spans="3:7" ht="16" thickBot="1" x14ac:dyDescent="0.4">
      <c r="C4" s="27"/>
      <c r="D4" s="29">
        <v>2014</v>
      </c>
      <c r="E4" s="37">
        <v>2016</v>
      </c>
      <c r="F4" s="14">
        <v>902706</v>
      </c>
      <c r="G4" s="14">
        <v>939965</v>
      </c>
    </row>
    <row r="5" spans="3:7" ht="16" thickBot="1" x14ac:dyDescent="0.4">
      <c r="C5" s="35" t="s">
        <v>385</v>
      </c>
      <c r="D5" s="14">
        <v>826938</v>
      </c>
      <c r="E5" s="116">
        <v>875878</v>
      </c>
      <c r="F5" s="14">
        <v>213465</v>
      </c>
      <c r="G5" s="14">
        <v>230445</v>
      </c>
    </row>
    <row r="6" spans="3:7" ht="16" thickBot="1" x14ac:dyDescent="0.4">
      <c r="C6" s="35" t="s">
        <v>389</v>
      </c>
      <c r="D6" s="14">
        <v>160014</v>
      </c>
      <c r="E6" s="116">
        <v>189375</v>
      </c>
      <c r="F6" s="14">
        <v>4205194</v>
      </c>
      <c r="G6" s="14">
        <v>4454418</v>
      </c>
    </row>
    <row r="7" spans="3:7" ht="16" thickBot="1" x14ac:dyDescent="0.4">
      <c r="C7" s="35" t="s">
        <v>388</v>
      </c>
      <c r="D7" s="14">
        <v>3179670</v>
      </c>
      <c r="E7" s="116">
        <v>3801044</v>
      </c>
      <c r="F7" s="14">
        <v>525626</v>
      </c>
      <c r="G7" s="14">
        <v>616632</v>
      </c>
    </row>
    <row r="8" spans="3:7" ht="16" thickBot="1" x14ac:dyDescent="0.4">
      <c r="C8" s="35" t="s">
        <v>399</v>
      </c>
      <c r="D8" s="14">
        <v>403028</v>
      </c>
      <c r="E8" s="116">
        <v>458705</v>
      </c>
      <c r="F8" s="14">
        <v>693855</v>
      </c>
      <c r="G8" s="14">
        <v>768597</v>
      </c>
    </row>
    <row r="9" spans="3:7" ht="16" thickBot="1" x14ac:dyDescent="0.4">
      <c r="C9" s="35" t="s">
        <v>384</v>
      </c>
      <c r="D9" s="14">
        <v>518670</v>
      </c>
      <c r="E9" s="116">
        <v>616401</v>
      </c>
      <c r="F9" s="14">
        <v>136887</v>
      </c>
      <c r="G9" s="14">
        <v>184717</v>
      </c>
    </row>
    <row r="10" spans="3:7" ht="16" thickBot="1" x14ac:dyDescent="0.4">
      <c r="C10" s="35" t="s">
        <v>401</v>
      </c>
      <c r="D10" s="14">
        <v>100595</v>
      </c>
      <c r="E10" s="116">
        <v>105231</v>
      </c>
      <c r="F10" s="14">
        <v>1930905</v>
      </c>
      <c r="G10" s="14">
        <v>2019487</v>
      </c>
    </row>
    <row r="11" spans="3:7" ht="16" thickBot="1" x14ac:dyDescent="0.4">
      <c r="C11" s="35" t="s">
        <v>429</v>
      </c>
      <c r="D11" s="14">
        <v>1991093</v>
      </c>
      <c r="E11" s="116">
        <v>1933831</v>
      </c>
      <c r="F11" s="14">
        <v>1569691</v>
      </c>
      <c r="G11" s="14">
        <v>1590796</v>
      </c>
    </row>
    <row r="12" spans="3:7" ht="16" thickBot="1" x14ac:dyDescent="0.4">
      <c r="C12" s="35" t="s">
        <v>392</v>
      </c>
      <c r="D12" s="14">
        <v>1466185</v>
      </c>
      <c r="E12" s="116">
        <v>1523719</v>
      </c>
      <c r="F12" s="14">
        <v>318263</v>
      </c>
      <c r="G12" s="14">
        <v>322324</v>
      </c>
    </row>
    <row r="13" spans="3:7" ht="16" thickBot="1" x14ac:dyDescent="0.4">
      <c r="C13" s="35" t="s">
        <v>403</v>
      </c>
      <c r="D13" s="14">
        <v>289225</v>
      </c>
      <c r="E13" s="116">
        <v>303988</v>
      </c>
      <c r="F13" s="14">
        <v>1562147</v>
      </c>
      <c r="G13" s="14">
        <v>1504521</v>
      </c>
    </row>
    <row r="14" spans="3:7" ht="16" thickBot="1" x14ac:dyDescent="0.4">
      <c r="C14" s="35" t="s">
        <v>396</v>
      </c>
      <c r="D14" s="14">
        <v>1441706</v>
      </c>
      <c r="E14" s="116">
        <v>1517023</v>
      </c>
      <c r="F14" s="14">
        <v>353045</v>
      </c>
      <c r="G14" s="14">
        <v>372796</v>
      </c>
    </row>
    <row r="15" spans="3:7" ht="16" thickBot="1" x14ac:dyDescent="0.4">
      <c r="C15" s="35" t="s">
        <v>400</v>
      </c>
      <c r="D15" s="14">
        <v>304071</v>
      </c>
      <c r="E15" s="116">
        <v>341740</v>
      </c>
      <c r="F15" s="14">
        <v>1397013</v>
      </c>
      <c r="G15" s="14">
        <v>1430197</v>
      </c>
    </row>
    <row r="16" spans="3:7" ht="16" thickBot="1" x14ac:dyDescent="0.4">
      <c r="C16" s="35" t="s">
        <v>425</v>
      </c>
      <c r="D16" s="14">
        <v>1272880</v>
      </c>
      <c r="E16" s="116">
        <v>1357557</v>
      </c>
      <c r="F16" s="14">
        <v>15510027</v>
      </c>
      <c r="G16" s="14">
        <v>16236063</v>
      </c>
    </row>
    <row r="17" spans="3:5" ht="16" thickBot="1" x14ac:dyDescent="0.4">
      <c r="C17" s="35" t="s">
        <v>451</v>
      </c>
      <c r="D17" s="14">
        <v>13405269</v>
      </c>
      <c r="E17" s="116">
        <v>14608868</v>
      </c>
    </row>
    <row r="18" spans="3:5" ht="15.5" x14ac:dyDescent="0.35">
      <c r="C18" s="8" t="s">
        <v>448</v>
      </c>
    </row>
    <row r="19" spans="3:5" ht="15.5" x14ac:dyDescent="0.35">
      <c r="C19" s="8" t="s">
        <v>452</v>
      </c>
    </row>
  </sheetData>
  <hyperlinks>
    <hyperlink ref="C1" location="Indholdsfortegnelse!A1" display="Indholdsfortegnelse!A1" xr:uid="{A6B6E02C-4366-467A-AD75-C0CD77DD06A2}"/>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3D6D1-ACFA-4D46-A5C8-6395D3BA33FB}">
  <dimension ref="B1:G7"/>
  <sheetViews>
    <sheetView workbookViewId="0">
      <selection activeCell="C1" sqref="C1"/>
    </sheetView>
  </sheetViews>
  <sheetFormatPr defaultRowHeight="14.5" x14ac:dyDescent="0.35"/>
  <cols>
    <col min="3" max="3" width="20" customWidth="1"/>
    <col min="4" max="4" width="21.08984375" customWidth="1"/>
    <col min="5" max="5" width="13" customWidth="1"/>
    <col min="6" max="6" width="15.36328125" customWidth="1"/>
    <col min="7" max="7" width="14.36328125" customWidth="1"/>
  </cols>
  <sheetData>
    <row r="1" spans="2:7" x14ac:dyDescent="0.35">
      <c r="C1" s="59" t="s">
        <v>500</v>
      </c>
    </row>
    <row r="3" spans="2:7" ht="15.5" x14ac:dyDescent="0.35">
      <c r="C3" s="8" t="s">
        <v>453</v>
      </c>
    </row>
    <row r="4" spans="2:7" ht="46.5" x14ac:dyDescent="0.35">
      <c r="C4" s="43"/>
      <c r="D4" s="43" t="s">
        <v>454</v>
      </c>
      <c r="E4" s="43" t="s">
        <v>455</v>
      </c>
      <c r="F4" s="43" t="s">
        <v>456</v>
      </c>
      <c r="G4" s="43" t="s">
        <v>457</v>
      </c>
    </row>
    <row r="5" spans="2:7" ht="15.5" x14ac:dyDescent="0.35">
      <c r="B5" s="8"/>
      <c r="C5" s="43" t="s">
        <v>458</v>
      </c>
      <c r="D5" s="144">
        <v>228735</v>
      </c>
      <c r="E5" s="144">
        <v>347546</v>
      </c>
      <c r="F5" s="144">
        <v>310514</v>
      </c>
      <c r="G5" s="144">
        <v>426264</v>
      </c>
    </row>
    <row r="6" spans="2:7" x14ac:dyDescent="0.35">
      <c r="C6" s="143" t="s">
        <v>459</v>
      </c>
    </row>
    <row r="7" spans="2:7" ht="15.5" x14ac:dyDescent="0.35">
      <c r="C7" s="8" t="s">
        <v>460</v>
      </c>
    </row>
  </sheetData>
  <hyperlinks>
    <hyperlink ref="C6" r:id="rId1" display="https://faos.ku.dk/pdf/Jonas_Felbo-Kolding_B5_PhD_thesis_2018.pdf" xr:uid="{01503D22-0AD0-449A-B3E9-9D952D52F0B8}"/>
    <hyperlink ref="C1" location="Indholdsfortegnelse!A1" display="Indholdsfortegnelse!A1" xr:uid="{8030593D-C11A-4885-9BDC-FA3BD2B3A1D1}"/>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A0BB2-A853-4448-8156-6A6643CB9448}">
  <dimension ref="B1:I9"/>
  <sheetViews>
    <sheetView workbookViewId="0">
      <selection activeCell="C1" sqref="C1"/>
    </sheetView>
  </sheetViews>
  <sheetFormatPr defaultRowHeight="14.5" x14ac:dyDescent="0.35"/>
  <cols>
    <col min="3" max="3" width="27.81640625" customWidth="1"/>
    <col min="4" max="4" width="11.36328125" customWidth="1"/>
    <col min="5" max="5" width="31.453125" customWidth="1"/>
    <col min="6" max="6" width="23.08984375" customWidth="1"/>
    <col min="7" max="7" width="32.36328125" customWidth="1"/>
  </cols>
  <sheetData>
    <row r="1" spans="2:9" x14ac:dyDescent="0.35">
      <c r="C1" s="59" t="s">
        <v>500</v>
      </c>
    </row>
    <row r="2" spans="2:9" ht="15.5" x14ac:dyDescent="0.35">
      <c r="C2" s="8" t="s">
        <v>468</v>
      </c>
    </row>
    <row r="3" spans="2:9" ht="15.5" x14ac:dyDescent="0.35">
      <c r="B3" s="8"/>
      <c r="C3" s="49"/>
      <c r="D3" s="49" t="s">
        <v>461</v>
      </c>
      <c r="E3" s="49" t="s">
        <v>462</v>
      </c>
      <c r="F3" s="49" t="s">
        <v>328</v>
      </c>
      <c r="G3" s="49" t="s">
        <v>469</v>
      </c>
      <c r="H3" s="49" t="s">
        <v>463</v>
      </c>
      <c r="I3" s="49" t="s">
        <v>8</v>
      </c>
    </row>
    <row r="4" spans="2:9" ht="15.5" x14ac:dyDescent="0.35">
      <c r="B4" s="8"/>
      <c r="C4" s="49" t="s">
        <v>464</v>
      </c>
      <c r="D4" s="49">
        <v>85</v>
      </c>
      <c r="E4" s="49">
        <v>71</v>
      </c>
      <c r="F4" s="49">
        <v>72</v>
      </c>
      <c r="G4" s="49">
        <v>71</v>
      </c>
      <c r="H4" s="49">
        <v>70</v>
      </c>
      <c r="I4" s="49">
        <v>75</v>
      </c>
    </row>
    <row r="5" spans="2:9" ht="15.5" x14ac:dyDescent="0.35">
      <c r="B5" s="8"/>
      <c r="C5" s="49" t="s">
        <v>465</v>
      </c>
      <c r="D5" s="49">
        <v>49</v>
      </c>
      <c r="E5" s="49">
        <v>25</v>
      </c>
      <c r="F5" s="49">
        <v>38</v>
      </c>
      <c r="G5" s="49">
        <v>21</v>
      </c>
      <c r="H5" s="49">
        <v>7</v>
      </c>
      <c r="I5" s="49">
        <v>32</v>
      </c>
    </row>
    <row r="6" spans="2:9" ht="15.5" x14ac:dyDescent="0.35">
      <c r="B6" s="8"/>
      <c r="C6" s="49" t="s">
        <v>466</v>
      </c>
      <c r="D6" s="49">
        <v>74</v>
      </c>
      <c r="E6" s="49">
        <v>60</v>
      </c>
      <c r="F6" s="49">
        <v>71</v>
      </c>
      <c r="G6" s="49">
        <v>53</v>
      </c>
      <c r="H6" s="49">
        <v>42</v>
      </c>
      <c r="I6" s="49">
        <v>63</v>
      </c>
    </row>
    <row r="7" spans="2:9" ht="15.5" x14ac:dyDescent="0.35">
      <c r="B7" s="8"/>
      <c r="C7" s="49" t="s">
        <v>467</v>
      </c>
      <c r="D7" s="49">
        <v>77</v>
      </c>
      <c r="E7" s="49">
        <v>59</v>
      </c>
      <c r="F7" s="49">
        <v>57</v>
      </c>
      <c r="G7" s="49">
        <v>53</v>
      </c>
      <c r="H7" s="49">
        <v>51</v>
      </c>
      <c r="I7" s="49">
        <v>62</v>
      </c>
    </row>
    <row r="8" spans="2:9" ht="15.5" x14ac:dyDescent="0.35">
      <c r="C8" s="8" t="s">
        <v>470</v>
      </c>
    </row>
    <row r="9" spans="2:9" ht="15.5" x14ac:dyDescent="0.35">
      <c r="C9" s="8" t="s">
        <v>471</v>
      </c>
    </row>
  </sheetData>
  <hyperlinks>
    <hyperlink ref="C1" location="Indholdsfortegnelse!A1" display="Indholdsfortegnelse!A1" xr:uid="{88023DBE-2F25-4F69-8E8D-E84A13A91C8F}"/>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37505-30DB-4070-BDEB-9A0484A5A754}">
  <dimension ref="B3:G18"/>
  <sheetViews>
    <sheetView workbookViewId="0">
      <selection activeCell="B3" sqref="B3"/>
    </sheetView>
  </sheetViews>
  <sheetFormatPr defaultRowHeight="14.5" x14ac:dyDescent="0.35"/>
  <cols>
    <col min="2" max="2" width="23.453125" customWidth="1"/>
    <col min="3" max="3" width="20.36328125" customWidth="1"/>
    <col min="4" max="4" width="24.81640625" customWidth="1"/>
    <col min="5" max="5" width="22.453125" customWidth="1"/>
  </cols>
  <sheetData>
    <row r="3" spans="2:7" x14ac:dyDescent="0.35">
      <c r="B3" s="59" t="s">
        <v>500</v>
      </c>
    </row>
    <row r="4" spans="2:7" x14ac:dyDescent="0.35">
      <c r="B4" s="145"/>
    </row>
    <row r="5" spans="2:7" ht="29.5" customHeight="1" x14ac:dyDescent="0.35">
      <c r="B5" s="8" t="s">
        <v>472</v>
      </c>
    </row>
    <row r="6" spans="2:7" ht="15.5" x14ac:dyDescent="0.35">
      <c r="B6" s="49"/>
      <c r="C6" s="49" t="s">
        <v>473</v>
      </c>
      <c r="D6" s="49" t="s">
        <v>474</v>
      </c>
      <c r="E6" s="49" t="s">
        <v>475</v>
      </c>
      <c r="F6" s="49" t="s">
        <v>476</v>
      </c>
      <c r="G6" s="49" t="s">
        <v>69</v>
      </c>
    </row>
    <row r="7" spans="2:7" ht="20" customHeight="1" x14ac:dyDescent="0.35">
      <c r="B7" s="49" t="s">
        <v>477</v>
      </c>
      <c r="C7" s="49">
        <v>60.2</v>
      </c>
      <c r="D7" s="49">
        <v>19.399999999999999</v>
      </c>
      <c r="E7" s="49">
        <v>13.7</v>
      </c>
      <c r="F7" s="49">
        <v>6.7</v>
      </c>
      <c r="G7" s="49">
        <v>100</v>
      </c>
    </row>
    <row r="8" spans="2:7" ht="17.5" customHeight="1" x14ac:dyDescent="0.35">
      <c r="B8" s="49" t="s">
        <v>478</v>
      </c>
      <c r="C8" s="49">
        <v>28.9</v>
      </c>
      <c r="D8" s="49">
        <v>22.9</v>
      </c>
      <c r="E8" s="49">
        <v>41.1</v>
      </c>
      <c r="F8" s="49">
        <v>7.1</v>
      </c>
      <c r="G8" s="49">
        <v>100</v>
      </c>
    </row>
    <row r="9" spans="2:7" ht="17.5" customHeight="1" x14ac:dyDescent="0.35">
      <c r="B9" s="49" t="s">
        <v>479</v>
      </c>
      <c r="C9" s="49">
        <v>50.9</v>
      </c>
      <c r="D9" s="49">
        <v>21.7</v>
      </c>
      <c r="E9" s="49">
        <v>23.6</v>
      </c>
      <c r="F9" s="49">
        <v>3.8</v>
      </c>
      <c r="G9" s="49">
        <v>100</v>
      </c>
    </row>
    <row r="10" spans="2:7" ht="16" customHeight="1" x14ac:dyDescent="0.35">
      <c r="B10" s="49" t="s">
        <v>480</v>
      </c>
      <c r="C10" s="49">
        <v>79.5</v>
      </c>
      <c r="D10" s="49">
        <v>8.9</v>
      </c>
      <c r="E10" s="49">
        <v>8.5</v>
      </c>
      <c r="F10" s="49">
        <v>3.1</v>
      </c>
      <c r="G10" s="49">
        <v>100</v>
      </c>
    </row>
    <row r="11" spans="2:7" ht="15.5" customHeight="1" x14ac:dyDescent="0.35">
      <c r="B11" s="49" t="s">
        <v>481</v>
      </c>
      <c r="C11" s="49">
        <v>49.5</v>
      </c>
      <c r="D11" s="49">
        <v>26.3</v>
      </c>
      <c r="E11" s="49">
        <v>19.2</v>
      </c>
      <c r="F11" s="49">
        <v>5</v>
      </c>
      <c r="G11" s="49">
        <v>100</v>
      </c>
    </row>
    <row r="12" spans="2:7" ht="15.5" x14ac:dyDescent="0.35">
      <c r="B12" s="49" t="s">
        <v>482</v>
      </c>
      <c r="C12" s="49">
        <v>37.700000000000003</v>
      </c>
      <c r="D12" s="49">
        <v>23.2</v>
      </c>
      <c r="E12" s="49">
        <v>34</v>
      </c>
      <c r="F12" s="49">
        <v>5.0999999999999996</v>
      </c>
      <c r="G12" s="49">
        <v>100</v>
      </c>
    </row>
    <row r="13" spans="2:7" ht="14" customHeight="1" x14ac:dyDescent="0.35">
      <c r="B13" s="49" t="s">
        <v>483</v>
      </c>
      <c r="C13" s="49">
        <v>81.599999999999994</v>
      </c>
      <c r="D13" s="49">
        <v>10.7</v>
      </c>
      <c r="E13" s="49">
        <v>4.8</v>
      </c>
      <c r="F13" s="49">
        <v>2.9</v>
      </c>
      <c r="G13" s="49">
        <v>100</v>
      </c>
    </row>
    <row r="14" spans="2:7" ht="24" customHeight="1" x14ac:dyDescent="0.35">
      <c r="B14" s="49" t="s">
        <v>484</v>
      </c>
      <c r="C14" s="49">
        <v>54.9</v>
      </c>
      <c r="D14" s="49">
        <v>22.4</v>
      </c>
      <c r="E14" s="49">
        <v>17.600000000000001</v>
      </c>
      <c r="F14" s="49">
        <v>5.0999999999999996</v>
      </c>
      <c r="G14" s="49">
        <v>100</v>
      </c>
    </row>
    <row r="15" spans="2:7" ht="18.5" customHeight="1" x14ac:dyDescent="0.35">
      <c r="B15" s="49" t="s">
        <v>485</v>
      </c>
      <c r="C15" s="49">
        <v>46.8</v>
      </c>
      <c r="D15" s="49">
        <v>22.2</v>
      </c>
      <c r="E15" s="49">
        <v>23.1</v>
      </c>
      <c r="F15" s="49">
        <v>7.9</v>
      </c>
      <c r="G15" s="49">
        <v>100</v>
      </c>
    </row>
    <row r="16" spans="2:7" ht="31.5" customHeight="1" x14ac:dyDescent="0.35">
      <c r="B16" s="49" t="s">
        <v>486</v>
      </c>
      <c r="C16" s="49">
        <v>29.7</v>
      </c>
      <c r="D16" s="49">
        <v>31.1</v>
      </c>
      <c r="E16" s="49">
        <v>30.4</v>
      </c>
      <c r="F16" s="49">
        <v>8.8000000000000007</v>
      </c>
      <c r="G16" s="49">
        <v>100</v>
      </c>
    </row>
    <row r="17" spans="2:7" ht="15.5" x14ac:dyDescent="0.35">
      <c r="B17" s="8" t="s">
        <v>487</v>
      </c>
      <c r="C17" s="8"/>
      <c r="D17" s="8"/>
      <c r="E17" s="8"/>
      <c r="F17" s="8"/>
      <c r="G17" s="8"/>
    </row>
    <row r="18" spans="2:7" ht="15.5" x14ac:dyDescent="0.35">
      <c r="B18" s="8" t="s">
        <v>488</v>
      </c>
    </row>
  </sheetData>
  <hyperlinks>
    <hyperlink ref="B3" location="Indholdsfortegnelse!A1" display="Indholdsfortegnelse!A1" xr:uid="{7C24DBF2-7D42-43A0-9D7B-CFA20BC7DBD1}"/>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1F6F-EA32-4416-AF6B-17C3929025CA}">
  <dimension ref="C1:H9"/>
  <sheetViews>
    <sheetView workbookViewId="0">
      <selection activeCell="C1" sqref="C1"/>
    </sheetView>
  </sheetViews>
  <sheetFormatPr defaultRowHeight="14.5" x14ac:dyDescent="0.35"/>
  <cols>
    <col min="3" max="3" width="18.54296875" customWidth="1"/>
  </cols>
  <sheetData>
    <row r="1" spans="3:8" x14ac:dyDescent="0.35">
      <c r="C1" s="59" t="s">
        <v>500</v>
      </c>
    </row>
    <row r="3" spans="3:8" ht="16" thickBot="1" x14ac:dyDescent="0.4">
      <c r="C3" s="8" t="s">
        <v>489</v>
      </c>
    </row>
    <row r="4" spans="3:8" ht="16" thickBot="1" x14ac:dyDescent="0.4">
      <c r="C4" s="27"/>
      <c r="D4" s="29">
        <v>2008</v>
      </c>
      <c r="E4" s="29">
        <v>2012</v>
      </c>
      <c r="F4" s="29">
        <v>2016</v>
      </c>
      <c r="G4" s="29">
        <v>2020</v>
      </c>
      <c r="H4" s="29">
        <v>2022</v>
      </c>
    </row>
    <row r="5" spans="3:8" ht="16" thickBot="1" x14ac:dyDescent="0.4">
      <c r="C5" s="35" t="s">
        <v>490</v>
      </c>
      <c r="D5" s="14">
        <v>24596</v>
      </c>
      <c r="E5" s="14">
        <v>22301</v>
      </c>
      <c r="F5" s="14">
        <v>24017</v>
      </c>
      <c r="G5" s="14">
        <v>25481</v>
      </c>
      <c r="H5" s="14">
        <v>28093</v>
      </c>
    </row>
    <row r="6" spans="3:8" ht="16" thickBot="1" x14ac:dyDescent="0.4">
      <c r="C6" s="35" t="s">
        <v>491</v>
      </c>
      <c r="D6" s="14">
        <v>50559</v>
      </c>
      <c r="E6" s="14">
        <v>60411</v>
      </c>
      <c r="F6" s="14">
        <v>89493</v>
      </c>
      <c r="G6" s="14">
        <v>108226</v>
      </c>
      <c r="H6" s="14">
        <v>137308</v>
      </c>
    </row>
    <row r="7" spans="3:8" ht="16" thickBot="1" x14ac:dyDescent="0.4">
      <c r="C7" s="35" t="s">
        <v>492</v>
      </c>
      <c r="D7" s="14">
        <v>57661</v>
      </c>
      <c r="E7" s="14">
        <v>56361</v>
      </c>
      <c r="F7" s="14">
        <v>70788</v>
      </c>
      <c r="G7" s="14">
        <v>95246</v>
      </c>
      <c r="H7" s="14">
        <v>116949</v>
      </c>
    </row>
    <row r="8" spans="3:8" ht="16" thickBot="1" x14ac:dyDescent="0.4">
      <c r="C8" s="35" t="s">
        <v>69</v>
      </c>
      <c r="D8" s="14">
        <v>132816</v>
      </c>
      <c r="E8" s="14">
        <v>139073</v>
      </c>
      <c r="F8" s="14">
        <v>184298</v>
      </c>
      <c r="G8" s="14">
        <v>228953</v>
      </c>
      <c r="H8" s="14">
        <v>282350</v>
      </c>
    </row>
    <row r="9" spans="3:8" ht="15.5" x14ac:dyDescent="0.35">
      <c r="C9" s="8" t="s">
        <v>493</v>
      </c>
    </row>
  </sheetData>
  <hyperlinks>
    <hyperlink ref="C1" location="Indholdsfortegnelse!A1" display="Indholdsfortegnelse!A1" xr:uid="{80FADDE7-AC8D-46DE-8A98-866AE4AE4CC1}"/>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94498-21A0-41A4-933D-2A99AE1DB824}">
  <dimension ref="B1:E12"/>
  <sheetViews>
    <sheetView workbookViewId="0">
      <selection activeCell="B1" sqref="B1"/>
    </sheetView>
  </sheetViews>
  <sheetFormatPr defaultRowHeight="14.5" x14ac:dyDescent="0.35"/>
  <cols>
    <col min="2" max="2" width="45.7265625" customWidth="1"/>
  </cols>
  <sheetData>
    <row r="1" spans="2:5" x14ac:dyDescent="0.35">
      <c r="B1" s="59" t="s">
        <v>500</v>
      </c>
    </row>
    <row r="3" spans="2:5" ht="16" thickBot="1" x14ac:dyDescent="0.4">
      <c r="B3" s="8" t="s">
        <v>494</v>
      </c>
    </row>
    <row r="4" spans="2:5" ht="16" thickBot="1" x14ac:dyDescent="0.4">
      <c r="B4" s="117"/>
      <c r="C4" s="28" t="s">
        <v>495</v>
      </c>
      <c r="D4" s="28" t="s">
        <v>496</v>
      </c>
      <c r="E4" s="28" t="s">
        <v>497</v>
      </c>
    </row>
    <row r="5" spans="2:5" ht="16" thickBot="1" x14ac:dyDescent="0.4">
      <c r="B5" s="35" t="s">
        <v>498</v>
      </c>
      <c r="C5" s="14">
        <v>16857</v>
      </c>
      <c r="D5" s="14">
        <v>8462</v>
      </c>
      <c r="E5" s="14">
        <v>4790</v>
      </c>
    </row>
    <row r="6" spans="2:5" ht="16" thickBot="1" x14ac:dyDescent="0.4">
      <c r="B6" s="35" t="s">
        <v>327</v>
      </c>
      <c r="C6" s="14">
        <v>10711</v>
      </c>
      <c r="D6" s="14">
        <v>3707</v>
      </c>
      <c r="E6" s="14">
        <v>1998</v>
      </c>
    </row>
    <row r="7" spans="2:5" ht="16" thickBot="1" x14ac:dyDescent="0.4">
      <c r="B7" s="35" t="s">
        <v>328</v>
      </c>
      <c r="C7" s="13">
        <v>69</v>
      </c>
      <c r="D7" s="13">
        <v>31</v>
      </c>
      <c r="E7" s="13">
        <v>5</v>
      </c>
    </row>
    <row r="8" spans="2:5" ht="16" thickBot="1" x14ac:dyDescent="0.4">
      <c r="B8" s="35" t="s">
        <v>329</v>
      </c>
      <c r="C8" s="14">
        <v>2177</v>
      </c>
      <c r="D8" s="14">
        <v>1314</v>
      </c>
      <c r="E8" s="14">
        <v>1166</v>
      </c>
    </row>
    <row r="9" spans="2:5" ht="16" thickBot="1" x14ac:dyDescent="0.4">
      <c r="B9" s="35" t="s">
        <v>330</v>
      </c>
      <c r="C9" s="14">
        <v>2610</v>
      </c>
      <c r="D9" s="14">
        <v>1503</v>
      </c>
      <c r="E9" s="13">
        <v>620</v>
      </c>
    </row>
    <row r="10" spans="2:5" ht="16" thickBot="1" x14ac:dyDescent="0.4">
      <c r="B10" s="35" t="s">
        <v>331</v>
      </c>
      <c r="C10" s="13">
        <v>571</v>
      </c>
      <c r="D10" s="13">
        <v>968</v>
      </c>
      <c r="E10" s="13">
        <v>517</v>
      </c>
    </row>
    <row r="11" spans="2:5" ht="16" thickBot="1" x14ac:dyDescent="0.4">
      <c r="B11" s="35" t="s">
        <v>332</v>
      </c>
      <c r="C11" s="13">
        <v>0</v>
      </c>
      <c r="D11" s="13">
        <v>7</v>
      </c>
      <c r="E11" s="13">
        <v>14</v>
      </c>
    </row>
    <row r="12" spans="2:5" ht="15.5" x14ac:dyDescent="0.35">
      <c r="B12" s="8" t="s">
        <v>499</v>
      </c>
    </row>
  </sheetData>
  <hyperlinks>
    <hyperlink ref="B1" location="Indholdsfortegnelse!A1" display="Indholdsfortegnelse!A1" xr:uid="{A8946EBD-060B-4382-A333-063FCC5C5A7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8E6D-191D-4B0F-84EE-9510E2FD388D}">
  <dimension ref="C2:E16"/>
  <sheetViews>
    <sheetView workbookViewId="0">
      <selection activeCell="C2" sqref="C2"/>
    </sheetView>
  </sheetViews>
  <sheetFormatPr defaultRowHeight="14.5" x14ac:dyDescent="0.35"/>
  <cols>
    <col min="3" max="3" width="23.26953125" customWidth="1"/>
    <col min="4" max="4" width="40.90625" customWidth="1"/>
    <col min="5" max="5" width="26.36328125" bestFit="1" customWidth="1"/>
  </cols>
  <sheetData>
    <row r="2" spans="3:5" ht="15" thickBot="1" x14ac:dyDescent="0.4">
      <c r="C2" s="59" t="s">
        <v>500</v>
      </c>
    </row>
    <row r="3" spans="3:5" ht="15" thickBot="1" x14ac:dyDescent="0.4">
      <c r="C3" s="24" t="s">
        <v>47</v>
      </c>
      <c r="D3" s="25" t="s">
        <v>48</v>
      </c>
      <c r="E3" s="26" t="s">
        <v>49</v>
      </c>
    </row>
    <row r="4" spans="3:5" ht="16" thickBot="1" x14ac:dyDescent="0.4">
      <c r="C4" s="65" t="s">
        <v>50</v>
      </c>
      <c r="D4" s="17" t="s">
        <v>51</v>
      </c>
      <c r="E4" s="18">
        <v>4.2</v>
      </c>
    </row>
    <row r="5" spans="3:5" ht="27" customHeight="1" thickBot="1" x14ac:dyDescent="0.4">
      <c r="C5" s="66"/>
      <c r="D5" s="17" t="s">
        <v>52</v>
      </c>
      <c r="E5" s="18">
        <v>3.9</v>
      </c>
    </row>
    <row r="6" spans="3:5" ht="20.5" customHeight="1" thickBot="1" x14ac:dyDescent="0.4">
      <c r="C6" s="67" t="s">
        <v>53</v>
      </c>
      <c r="D6" s="17" t="s">
        <v>54</v>
      </c>
      <c r="E6" s="18">
        <v>3.3</v>
      </c>
    </row>
    <row r="7" spans="3:5" ht="21" customHeight="1" thickBot="1" x14ac:dyDescent="0.4">
      <c r="C7" s="66"/>
      <c r="D7" s="17" t="s">
        <v>55</v>
      </c>
      <c r="E7" s="18">
        <v>3.8</v>
      </c>
    </row>
    <row r="8" spans="3:5" ht="22.5" customHeight="1" thickBot="1" x14ac:dyDescent="0.4">
      <c r="C8" s="19" t="s">
        <v>56</v>
      </c>
      <c r="D8" s="17" t="s">
        <v>57</v>
      </c>
      <c r="E8" s="18">
        <v>3.3</v>
      </c>
    </row>
    <row r="9" spans="3:5" ht="18.5" customHeight="1" thickBot="1" x14ac:dyDescent="0.4">
      <c r="C9" s="68" t="s">
        <v>58</v>
      </c>
      <c r="D9" s="20" t="s">
        <v>59</v>
      </c>
      <c r="E9" s="21">
        <v>2.5</v>
      </c>
    </row>
    <row r="10" spans="3:5" ht="15.5" customHeight="1" thickBot="1" x14ac:dyDescent="0.4">
      <c r="C10" s="69"/>
      <c r="D10" s="20" t="s">
        <v>60</v>
      </c>
      <c r="E10" s="21">
        <v>2.9</v>
      </c>
    </row>
    <row r="11" spans="3:5" ht="19" customHeight="1" thickBot="1" x14ac:dyDescent="0.4">
      <c r="C11" s="69"/>
      <c r="D11" s="20" t="s">
        <v>61</v>
      </c>
      <c r="E11" s="21">
        <v>3.1</v>
      </c>
    </row>
    <row r="12" spans="3:5" ht="13" customHeight="1" thickBot="1" x14ac:dyDescent="0.4">
      <c r="C12" s="69"/>
      <c r="D12" s="20" t="s">
        <v>62</v>
      </c>
      <c r="E12" s="21">
        <v>3.9</v>
      </c>
    </row>
    <row r="13" spans="3:5" ht="15" customHeight="1" thickBot="1" x14ac:dyDescent="0.4">
      <c r="C13" s="69"/>
      <c r="D13" s="20" t="s">
        <v>63</v>
      </c>
      <c r="E13" s="21">
        <v>3.1</v>
      </c>
    </row>
    <row r="14" spans="3:5" ht="18" customHeight="1" thickBot="1" x14ac:dyDescent="0.4">
      <c r="C14" s="70"/>
      <c r="D14" s="20" t="s">
        <v>64</v>
      </c>
      <c r="E14" s="21">
        <v>3.2</v>
      </c>
    </row>
    <row r="15" spans="3:5" ht="19.5" customHeight="1" thickBot="1" x14ac:dyDescent="0.4">
      <c r="C15" s="68" t="s">
        <v>65</v>
      </c>
      <c r="D15" s="20" t="s">
        <v>66</v>
      </c>
      <c r="E15" s="22">
        <v>0.19800000000000001</v>
      </c>
    </row>
    <row r="16" spans="3:5" ht="17" customHeight="1" thickBot="1" x14ac:dyDescent="0.4">
      <c r="C16" s="70"/>
      <c r="D16" s="20" t="s">
        <v>67</v>
      </c>
      <c r="E16" s="23">
        <v>0.08</v>
      </c>
    </row>
  </sheetData>
  <mergeCells count="4">
    <mergeCell ref="C4:C5"/>
    <mergeCell ref="C6:C7"/>
    <mergeCell ref="C9:C14"/>
    <mergeCell ref="C15:C16"/>
  </mergeCells>
  <hyperlinks>
    <hyperlink ref="C2" location="Indholdsfortegnelse!A1" display="Indholdsfortegnelse!A1" xr:uid="{ED1E5127-D6CA-4C45-8990-9ED1280153C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2553-4D1F-460A-9219-D50525E6D8A7}">
  <dimension ref="C1:I19"/>
  <sheetViews>
    <sheetView workbookViewId="0">
      <selection activeCell="C1" sqref="C1"/>
    </sheetView>
  </sheetViews>
  <sheetFormatPr defaultRowHeight="14.5" x14ac:dyDescent="0.35"/>
  <cols>
    <col min="3" max="3" width="15.90625" bestFit="1" customWidth="1"/>
    <col min="4" max="4" width="29.08984375" bestFit="1" customWidth="1"/>
  </cols>
  <sheetData>
    <row r="1" spans="3:9" x14ac:dyDescent="0.35">
      <c r="C1" s="59" t="s">
        <v>500</v>
      </c>
    </row>
    <row r="2" spans="3:9" ht="16" thickBot="1" x14ac:dyDescent="0.4">
      <c r="C2" s="16" t="s">
        <v>80</v>
      </c>
    </row>
    <row r="3" spans="3:9" ht="16" thickBot="1" x14ac:dyDescent="0.4">
      <c r="C3" s="27" t="s">
        <v>68</v>
      </c>
      <c r="D3" s="28"/>
      <c r="E3" s="29">
        <v>2013</v>
      </c>
      <c r="F3" s="29">
        <v>2015</v>
      </c>
      <c r="G3" s="29">
        <v>2017</v>
      </c>
      <c r="H3" s="29">
        <v>2019</v>
      </c>
      <c r="I3" s="29">
        <v>2021</v>
      </c>
    </row>
    <row r="4" spans="3:9" ht="15.5" thickBot="1" x14ac:dyDescent="0.4">
      <c r="C4" s="71" t="s">
        <v>69</v>
      </c>
      <c r="D4" s="30" t="s">
        <v>70</v>
      </c>
      <c r="E4" s="31">
        <v>8.09</v>
      </c>
      <c r="F4" s="31">
        <v>8.5299999999999994</v>
      </c>
      <c r="G4" s="31">
        <v>8.2899999999999991</v>
      </c>
      <c r="H4" s="31">
        <v>8.57</v>
      </c>
      <c r="I4" s="31">
        <v>9.25</v>
      </c>
    </row>
    <row r="5" spans="3:9" ht="16" thickBot="1" x14ac:dyDescent="0.4">
      <c r="C5" s="72"/>
      <c r="D5" s="32" t="s">
        <v>71</v>
      </c>
      <c r="E5" s="13">
        <v>11.04</v>
      </c>
      <c r="F5" s="13">
        <v>11.56</v>
      </c>
      <c r="G5" s="13">
        <v>11.25</v>
      </c>
      <c r="H5" s="13">
        <v>11.64</v>
      </c>
      <c r="I5" s="13">
        <v>12.67</v>
      </c>
    </row>
    <row r="6" spans="3:9" ht="16" thickBot="1" x14ac:dyDescent="0.4">
      <c r="C6" s="72"/>
      <c r="D6" s="32" t="s">
        <v>72</v>
      </c>
      <c r="E6" s="13">
        <v>12.33</v>
      </c>
      <c r="F6" s="13">
        <v>13.03</v>
      </c>
      <c r="G6" s="13">
        <v>12.63</v>
      </c>
      <c r="H6" s="13">
        <v>13.18</v>
      </c>
      <c r="I6" s="13">
        <v>14.52</v>
      </c>
    </row>
    <row r="7" spans="3:9" ht="16" thickBot="1" x14ac:dyDescent="0.4">
      <c r="C7" s="73"/>
      <c r="D7" s="32" t="s">
        <v>73</v>
      </c>
      <c r="E7" s="13">
        <v>6.33</v>
      </c>
      <c r="F7" s="13">
        <v>6.76</v>
      </c>
      <c r="G7" s="13">
        <v>6.64</v>
      </c>
      <c r="H7" s="13">
        <v>6.91</v>
      </c>
      <c r="I7" s="13">
        <v>7.37</v>
      </c>
    </row>
    <row r="8" spans="3:9" ht="16" thickBot="1" x14ac:dyDescent="0.4">
      <c r="C8" s="74" t="s">
        <v>74</v>
      </c>
      <c r="D8" s="32" t="s">
        <v>70</v>
      </c>
      <c r="E8" s="13">
        <v>5.99</v>
      </c>
      <c r="F8" s="13">
        <v>6.3</v>
      </c>
      <c r="G8" s="13">
        <v>6.25</v>
      </c>
      <c r="H8" s="13">
        <v>6.41</v>
      </c>
      <c r="I8" s="13">
        <v>6.93</v>
      </c>
    </row>
    <row r="9" spans="3:9" ht="16" thickBot="1" x14ac:dyDescent="0.4">
      <c r="C9" s="75"/>
      <c r="D9" s="32" t="s">
        <v>71</v>
      </c>
      <c r="E9" s="13">
        <v>7.8</v>
      </c>
      <c r="F9" s="13">
        <v>8.08</v>
      </c>
      <c r="G9" s="13">
        <v>7.86</v>
      </c>
      <c r="H9" s="13">
        <v>7.89</v>
      </c>
      <c r="I9" s="13">
        <v>8.4700000000000006</v>
      </c>
    </row>
    <row r="10" spans="3:9" ht="16" thickBot="1" x14ac:dyDescent="0.4">
      <c r="C10" s="75"/>
      <c r="D10" s="32" t="s">
        <v>72</v>
      </c>
      <c r="E10" s="13">
        <v>9.1</v>
      </c>
      <c r="F10" s="13">
        <v>9.51</v>
      </c>
      <c r="G10" s="13">
        <v>9.25</v>
      </c>
      <c r="H10" s="13">
        <v>9.49</v>
      </c>
      <c r="I10" s="13">
        <v>10.210000000000001</v>
      </c>
    </row>
    <row r="11" spans="3:9" ht="16" thickBot="1" x14ac:dyDescent="0.4">
      <c r="C11" s="76"/>
      <c r="D11" s="32" t="s">
        <v>73</v>
      </c>
      <c r="E11" s="13">
        <v>5.47</v>
      </c>
      <c r="F11" s="13">
        <v>5.8</v>
      </c>
      <c r="G11" s="13">
        <v>5.84</v>
      </c>
      <c r="H11" s="13">
        <v>6.04</v>
      </c>
      <c r="I11" s="13">
        <v>6.53</v>
      </c>
    </row>
    <row r="12" spans="3:9" ht="16" thickBot="1" x14ac:dyDescent="0.4">
      <c r="C12" s="74" t="s">
        <v>75</v>
      </c>
      <c r="D12" s="32" t="s">
        <v>70</v>
      </c>
      <c r="E12" s="13">
        <v>10.28</v>
      </c>
      <c r="F12" s="13">
        <v>10.88</v>
      </c>
      <c r="G12" s="13">
        <v>10.5</v>
      </c>
      <c r="H12" s="13">
        <v>10.92</v>
      </c>
      <c r="I12" s="13">
        <v>11.75</v>
      </c>
    </row>
    <row r="13" spans="3:9" ht="16" thickBot="1" x14ac:dyDescent="0.4">
      <c r="C13" s="75"/>
      <c r="D13" s="32" t="s">
        <v>71</v>
      </c>
      <c r="E13" s="13">
        <v>12.44</v>
      </c>
      <c r="F13" s="13">
        <v>13.06</v>
      </c>
      <c r="G13" s="13">
        <v>12.69</v>
      </c>
      <c r="H13" s="13">
        <v>13.22</v>
      </c>
      <c r="I13" s="13">
        <v>14.45</v>
      </c>
    </row>
    <row r="14" spans="3:9" ht="16" thickBot="1" x14ac:dyDescent="0.4">
      <c r="C14" s="75"/>
      <c r="D14" s="32" t="s">
        <v>72</v>
      </c>
      <c r="E14" s="13">
        <v>13.31</v>
      </c>
      <c r="F14" s="13">
        <v>14.09</v>
      </c>
      <c r="G14" s="13">
        <v>13.63</v>
      </c>
      <c r="H14" s="13">
        <v>14.26</v>
      </c>
      <c r="I14" s="13">
        <v>15.78</v>
      </c>
    </row>
    <row r="15" spans="3:9" ht="16" thickBot="1" x14ac:dyDescent="0.4">
      <c r="C15" s="76"/>
      <c r="D15" s="32" t="s">
        <v>73</v>
      </c>
      <c r="E15" s="13">
        <v>7.82</v>
      </c>
      <c r="F15" s="13">
        <v>8.43</v>
      </c>
      <c r="G15" s="13">
        <v>8.1</v>
      </c>
      <c r="H15" s="13">
        <v>8.4700000000000006</v>
      </c>
      <c r="I15" s="13">
        <v>8.84</v>
      </c>
    </row>
    <row r="16" spans="3:9" ht="15.5" thickBot="1" x14ac:dyDescent="0.4">
      <c r="C16" s="33" t="s">
        <v>76</v>
      </c>
      <c r="D16" s="30" t="s">
        <v>77</v>
      </c>
      <c r="E16" s="31">
        <v>3.48</v>
      </c>
      <c r="F16" s="31">
        <v>3.64</v>
      </c>
      <c r="G16" s="31">
        <v>3.52</v>
      </c>
      <c r="H16" s="31">
        <v>3.67</v>
      </c>
      <c r="I16" s="31">
        <v>3.91</v>
      </c>
    </row>
    <row r="18" spans="3:3" ht="15.5" x14ac:dyDescent="0.35">
      <c r="C18" s="16" t="s">
        <v>78</v>
      </c>
    </row>
    <row r="19" spans="3:3" ht="15.5" x14ac:dyDescent="0.35">
      <c r="C19" s="16" t="s">
        <v>79</v>
      </c>
    </row>
  </sheetData>
  <mergeCells count="3">
    <mergeCell ref="C4:C7"/>
    <mergeCell ref="C8:C11"/>
    <mergeCell ref="C12:C15"/>
  </mergeCells>
  <hyperlinks>
    <hyperlink ref="C1" location="Indholdsfortegnelse!A1" display="Indholdsfortegnelse!A1" xr:uid="{B9B00CCE-DB36-460A-AC84-B572427553F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19299-B2BB-4BDA-9D18-B5A64EA3F32A}">
  <dimension ref="C2:F8"/>
  <sheetViews>
    <sheetView workbookViewId="0">
      <selection activeCell="C2" sqref="C2"/>
    </sheetView>
  </sheetViews>
  <sheetFormatPr defaultRowHeight="14.5" x14ac:dyDescent="0.35"/>
  <sheetData>
    <row r="2" spans="3:6" x14ac:dyDescent="0.35">
      <c r="C2" s="59" t="s">
        <v>500</v>
      </c>
    </row>
    <row r="3" spans="3:6" ht="15" thickBot="1" x14ac:dyDescent="0.4"/>
    <row r="4" spans="3:6" ht="16" thickBot="1" x14ac:dyDescent="0.4">
      <c r="C4" s="36">
        <v>2010</v>
      </c>
      <c r="D4" s="37">
        <v>2013</v>
      </c>
      <c r="E4" s="37">
        <v>2017</v>
      </c>
      <c r="F4" s="37">
        <v>2021</v>
      </c>
    </row>
    <row r="5" spans="3:6" ht="16" thickBot="1" x14ac:dyDescent="0.4">
      <c r="C5" s="38">
        <v>20.8</v>
      </c>
      <c r="D5" s="39">
        <v>21.3</v>
      </c>
      <c r="E5" s="39">
        <v>25.1</v>
      </c>
      <c r="F5" s="39">
        <v>29.1</v>
      </c>
    </row>
    <row r="7" spans="3:6" ht="15.5" x14ac:dyDescent="0.35">
      <c r="C7" s="16" t="s">
        <v>81</v>
      </c>
    </row>
    <row r="8" spans="3:6" ht="15.5" x14ac:dyDescent="0.35">
      <c r="C8" s="16" t="s">
        <v>82</v>
      </c>
    </row>
  </sheetData>
  <hyperlinks>
    <hyperlink ref="C2" location="Indholdsfortegnelse!A1" display="Indholdsfortegnelse!A1" xr:uid="{A26B4400-9ED8-40EC-AD12-4D818B13452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9AE9C-3DEC-494E-9C0C-AD87948C96E9}">
  <dimension ref="C1:E11"/>
  <sheetViews>
    <sheetView workbookViewId="0">
      <selection activeCell="C1" sqref="C1"/>
    </sheetView>
  </sheetViews>
  <sheetFormatPr defaultRowHeight="14.5" x14ac:dyDescent="0.35"/>
  <sheetData>
    <row r="1" spans="3:5" x14ac:dyDescent="0.35">
      <c r="C1" s="59" t="s">
        <v>500</v>
      </c>
    </row>
    <row r="4" spans="3:5" x14ac:dyDescent="0.35">
      <c r="C4" s="40" t="s">
        <v>83</v>
      </c>
      <c r="D4" s="40" t="s">
        <v>75</v>
      </c>
      <c r="E4" s="40" t="s">
        <v>74</v>
      </c>
    </row>
    <row r="5" spans="3:5" x14ac:dyDescent="0.35">
      <c r="C5" s="41">
        <v>20</v>
      </c>
      <c r="D5" s="42">
        <v>43.1</v>
      </c>
      <c r="E5" s="42">
        <v>22.5</v>
      </c>
    </row>
    <row r="6" spans="3:5" x14ac:dyDescent="0.35">
      <c r="C6" s="41">
        <v>30</v>
      </c>
      <c r="D6" s="42">
        <v>31.4</v>
      </c>
      <c r="E6" s="42">
        <v>21.9</v>
      </c>
    </row>
    <row r="7" spans="3:5" x14ac:dyDescent="0.35">
      <c r="C7" s="41">
        <v>40</v>
      </c>
      <c r="D7" s="42">
        <v>25.2</v>
      </c>
      <c r="E7" s="42">
        <v>17.899999999999999</v>
      </c>
    </row>
    <row r="8" spans="3:5" x14ac:dyDescent="0.35">
      <c r="C8" s="41">
        <v>50</v>
      </c>
      <c r="D8" s="42">
        <v>19.8</v>
      </c>
      <c r="E8" s="42">
        <v>13.700000000000001</v>
      </c>
    </row>
    <row r="9" spans="3:5" x14ac:dyDescent="0.35">
      <c r="C9" s="41">
        <v>60</v>
      </c>
      <c r="D9" s="42">
        <v>17</v>
      </c>
      <c r="E9" s="42">
        <v>11.5</v>
      </c>
    </row>
    <row r="10" spans="3:5" x14ac:dyDescent="0.35">
      <c r="C10" s="41">
        <v>70</v>
      </c>
      <c r="D10" s="42">
        <v>10.5</v>
      </c>
      <c r="E10" s="42">
        <v>6.6000000000000005</v>
      </c>
    </row>
    <row r="11" spans="3:5" x14ac:dyDescent="0.35">
      <c r="C11" s="41">
        <v>80</v>
      </c>
      <c r="D11" s="42">
        <v>11.899999999999999</v>
      </c>
      <c r="E11" s="42">
        <v>6.7</v>
      </c>
    </row>
  </sheetData>
  <hyperlinks>
    <hyperlink ref="C1" location="Indholdsfortegnelse!A1" display="Indholdsfortegnelse!A1" xr:uid="{46925225-D075-461F-80CF-A8F874A9F2D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56</vt:i4>
      </vt:variant>
      <vt:variant>
        <vt:lpstr>Navngivne områder</vt:lpstr>
      </vt:variant>
      <vt:variant>
        <vt:i4>1</vt:i4>
      </vt:variant>
    </vt:vector>
  </HeadingPairs>
  <TitlesOfParts>
    <vt:vector size="57" baseType="lpstr">
      <vt:lpstr>Indholdsfortegnelse</vt:lpstr>
      <vt:lpstr>Tabel 1.1</vt:lpstr>
      <vt:lpstr>Tabel 1.2</vt:lpstr>
      <vt:lpstr>Figur 1.4</vt:lpstr>
      <vt:lpstr>Tabel 1.3</vt:lpstr>
      <vt:lpstr>Tabel 1.4</vt:lpstr>
      <vt:lpstr>Tabel 1.5</vt:lpstr>
      <vt:lpstr>Tabel 1.6</vt:lpstr>
      <vt:lpstr>Figur 1.6</vt:lpstr>
      <vt:lpstr>Tabel 1.7</vt:lpstr>
      <vt:lpstr>Tabel 1.8</vt:lpstr>
      <vt:lpstr>Tabel 1.9</vt:lpstr>
      <vt:lpstr>Tabel 1.10</vt:lpstr>
      <vt:lpstr>Tabel 1.11</vt:lpstr>
      <vt:lpstr>Tabel 1.12</vt:lpstr>
      <vt:lpstr>Tabel 1.13</vt:lpstr>
      <vt:lpstr>Tabel 1.14</vt:lpstr>
      <vt:lpstr>Tabel 1.15</vt:lpstr>
      <vt:lpstr>Tabel 1.16</vt:lpstr>
      <vt:lpstr>Tabel 2.1</vt:lpstr>
      <vt:lpstr>Tabel 2.2</vt:lpstr>
      <vt:lpstr>Tabel 2.3</vt:lpstr>
      <vt:lpstr>Tabel 2.4</vt:lpstr>
      <vt:lpstr>Tabel 2.5</vt:lpstr>
      <vt:lpstr>Tabel 2.6</vt:lpstr>
      <vt:lpstr>Tabel 2.7</vt:lpstr>
      <vt:lpstr>Tabel 2.8</vt:lpstr>
      <vt:lpstr>Tabel 2.9</vt:lpstr>
      <vt:lpstr>Tabel 2.10</vt:lpstr>
      <vt:lpstr>Tabel 2.11</vt:lpstr>
      <vt:lpstr>Tabel 2.12</vt:lpstr>
      <vt:lpstr>Tabel 2.13</vt:lpstr>
      <vt:lpstr>Tabel 2.14</vt:lpstr>
      <vt:lpstr>Tabel 2.15</vt:lpstr>
      <vt:lpstr>Tabel 2.16</vt:lpstr>
      <vt:lpstr>Tabel 2.17</vt:lpstr>
      <vt:lpstr>Tabel 2.18</vt:lpstr>
      <vt:lpstr>Tabel 2.19</vt:lpstr>
      <vt:lpstr>Tabel 2.20</vt:lpstr>
      <vt:lpstr>Tabel 2.21</vt:lpstr>
      <vt:lpstr>Tabel 2.22</vt:lpstr>
      <vt:lpstr>Tabel 2.23</vt:lpstr>
      <vt:lpstr>Tabel 2.24</vt:lpstr>
      <vt:lpstr>Figur 2.29</vt:lpstr>
      <vt:lpstr>Tabel 3.1</vt:lpstr>
      <vt:lpstr>Tabel 3.2</vt:lpstr>
      <vt:lpstr>Tabel 4.1</vt:lpstr>
      <vt:lpstr>Tabel 4.2</vt:lpstr>
      <vt:lpstr>Tabel 4.3</vt:lpstr>
      <vt:lpstr>Tabel 4.4</vt:lpstr>
      <vt:lpstr>Tabel 4.5</vt:lpstr>
      <vt:lpstr>Tabel 4.6</vt:lpstr>
      <vt:lpstr>Tabel 4.7</vt:lpstr>
      <vt:lpstr>Tabel 4.8</vt:lpstr>
      <vt:lpstr>Tabel 4.9</vt:lpstr>
      <vt:lpstr>Tabel 4.10</vt:lpstr>
      <vt:lpstr>'Tabel 1.11'!_Hlk125474252</vt:lpstr>
    </vt:vector>
  </TitlesOfParts>
  <Company>VIA University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Henriksen (PH | PG)</dc:creator>
  <cp:lastModifiedBy>Per Henriksen (PH | PG)</cp:lastModifiedBy>
  <dcterms:created xsi:type="dcterms:W3CDTF">2023-12-11T08:45:29Z</dcterms:created>
  <dcterms:modified xsi:type="dcterms:W3CDTF">2024-01-22T09:33:12Z</dcterms:modified>
</cp:coreProperties>
</file>